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95" windowHeight="8445" activeTab="0"/>
  </bookViews>
  <sheets>
    <sheet name="OWN" sheetId="1" r:id="rId1"/>
    <sheet name="LGDG" sheetId="2" r:id="rId2"/>
    <sheet name="SEDP" sheetId="3" r:id="rId3"/>
    <sheet name="ROAD FUND" sheetId="4" r:id="rId4"/>
    <sheet name="NMSF" sheetId="5" r:id="rId5"/>
    <sheet name="UNICEF" sheetId="6" r:id="rId6"/>
    <sheet name="CARRY OVER" sheetId="7" r:id="rId7"/>
    <sheet name="BASKET FUND" sheetId="8" r:id="rId8"/>
    <sheet name="TASAF" sheetId="9" r:id="rId9"/>
    <sheet name="ASDP" sheetId="10" r:id="rId10"/>
    <sheet name="NWSSP" sheetId="11" r:id="rId11"/>
  </sheets>
  <definedNames/>
  <calcPr fullCalcOnLoad="1"/>
</workbook>
</file>

<file path=xl/sharedStrings.xml><?xml version="1.0" encoding="utf-8"?>
<sst xmlns="http://schemas.openxmlformats.org/spreadsheetml/2006/main" count="2194" uniqueCount="460">
  <si>
    <t>SECTION No: 509B: Name: Secondary Education Operations</t>
  </si>
  <si>
    <t>RURAL WATER SUPPLY</t>
  </si>
  <si>
    <t xml:space="preserve">PROJECT NAME:  </t>
  </si>
  <si>
    <t>RURAL WATER SUPPLY AND SANITATION</t>
  </si>
  <si>
    <t>SUB VOTE No: 5014</t>
  </si>
  <si>
    <t>SUB VOTE  NAME: Works</t>
  </si>
  <si>
    <t>PROJECT CODE: 4101</t>
  </si>
  <si>
    <t>PROJECT NAME:  Road Sector Programme Support</t>
  </si>
  <si>
    <t>CODES AND LINKAGES</t>
  </si>
  <si>
    <t>ANNUAL PHYSICAL TARGET</t>
  </si>
  <si>
    <t>CUMULATIVE STATUS ON MEETING THE PHYSICAL TARGET</t>
  </si>
  <si>
    <t>EXPENDITURE STATUS</t>
  </si>
  <si>
    <t xml:space="preserve">Target Code </t>
  </si>
  <si>
    <t>FYP</t>
  </si>
  <si>
    <t>M</t>
  </si>
  <si>
    <t>P</t>
  </si>
  <si>
    <t>R</t>
  </si>
  <si>
    <t xml:space="preserve">Actual Progress </t>
  </si>
  <si>
    <t>Estimated % Completed</t>
  </si>
  <si>
    <t>On  track</t>
  </si>
  <si>
    <t>At Risk</t>
  </si>
  <si>
    <t>Unknown</t>
  </si>
  <si>
    <t>Annual Budget</t>
  </si>
  <si>
    <t xml:space="preserve">Cumulative Actual Expenditure </t>
  </si>
  <si>
    <t>%  Spent</t>
  </si>
  <si>
    <t>√</t>
  </si>
  <si>
    <t>Remarks on Implementation</t>
  </si>
  <si>
    <t xml:space="preserve">VOTE  NAME:  NJOMBE REGION   </t>
  </si>
  <si>
    <t>SUB VOTE CODE: 2028</t>
  </si>
  <si>
    <t xml:space="preserve"> SUB VOTE  NAME: MAKAMBAKO TOWN COUNCIL</t>
  </si>
  <si>
    <r>
      <t>SUB VOTE No:</t>
    </r>
    <r>
      <rPr>
        <b/>
        <sz val="11"/>
        <color indexed="10"/>
        <rFont val="Arial Narrow"/>
        <family val="2"/>
      </rPr>
      <t xml:space="preserve"> 5005</t>
    </r>
  </si>
  <si>
    <r>
      <t>PROJECT CODE:</t>
    </r>
    <r>
      <rPr>
        <b/>
        <sz val="11"/>
        <color indexed="10"/>
        <rFont val="Arial Narrow"/>
        <family val="2"/>
      </rPr>
      <t xml:space="preserve"> 3218</t>
    </r>
  </si>
  <si>
    <r>
      <t>PROJECT NAME:</t>
    </r>
    <r>
      <rPr>
        <b/>
        <sz val="11"/>
        <color indexed="10"/>
        <rFont val="Arial Narrow"/>
        <family val="2"/>
      </rPr>
      <t xml:space="preserve">  District Development Project</t>
    </r>
  </si>
  <si>
    <t xml:space="preserve"> VOTE  CODE:     54</t>
  </si>
  <si>
    <t>PERIOD COVERED:</t>
  </si>
  <si>
    <t>OBJECTIVE CODE: D</t>
  </si>
  <si>
    <t>OBJECTIVE DESCRIPTION: Increase quantity and Quality of social services and Infrastructure</t>
  </si>
  <si>
    <t>OBJECTIVE DESCRIPTION: Improve access, quality and equitable social services delivery</t>
  </si>
  <si>
    <t>SECTION No: 510A: NAME: Rural Water Supply</t>
  </si>
  <si>
    <t>SECTION No: 500A Name: Administration General</t>
  </si>
  <si>
    <t>SUB VOTE NAME:  Administration and General</t>
  </si>
  <si>
    <t>PROJECT NAME: District Development Project</t>
  </si>
  <si>
    <t>SUB VOTE NAME:  Agriculture</t>
  </si>
  <si>
    <t xml:space="preserve">SUB VOTE  NAME  </t>
  </si>
  <si>
    <t xml:space="preserve">OBJECTIVE DESCRIPTION:  Improve access quality and equitable social services delivery   </t>
  </si>
  <si>
    <t>D01D01</t>
  </si>
  <si>
    <t>D01D03</t>
  </si>
  <si>
    <t>D02D01</t>
  </si>
  <si>
    <t>Total for Section</t>
  </si>
  <si>
    <t>D01D02</t>
  </si>
  <si>
    <t>SUB VOTE NAME: Land Development &amp; Urban Planning</t>
  </si>
  <si>
    <t xml:space="preserve"> D01D02</t>
  </si>
  <si>
    <t>Total Road Fund</t>
  </si>
  <si>
    <t xml:space="preserve"> D01D04</t>
  </si>
  <si>
    <t>Section Total</t>
  </si>
  <si>
    <t>OBJECTIVE DESCRIPTION: Improve services and reduce HIV/AIDS infection</t>
  </si>
  <si>
    <t>Total - (LGDG)</t>
  </si>
  <si>
    <t>Total -OWN-SOURCE</t>
  </si>
  <si>
    <t>Total - NWSSP</t>
  </si>
  <si>
    <t>MAKAMBAKO TOWN COUNCIL</t>
  </si>
  <si>
    <t xml:space="preserve"> OWN SOURCE FUND</t>
  </si>
  <si>
    <t xml:space="preserve">DEVELOPMENT PROJECTS FINANCED BY NWSSP FUND </t>
  </si>
  <si>
    <t xml:space="preserve"> LOCAL GOVERNMENT DEVELOPMENT GRANT-LGDG (CDG) </t>
  </si>
  <si>
    <t>Activity Description</t>
  </si>
  <si>
    <t>Activity  Description</t>
  </si>
  <si>
    <t>A02S02</t>
  </si>
  <si>
    <t>FIRST  QUARTER ( JULY - SEPTEMBER, 2016) PROGRESS REPORT FOR THE FINANCIAL YEAR 2016/2017</t>
  </si>
  <si>
    <r>
      <t xml:space="preserve">SECTION No: </t>
    </r>
    <r>
      <rPr>
        <b/>
        <sz val="14"/>
        <color indexed="10"/>
        <rFont val="Arial Narrow"/>
        <family val="2"/>
      </rPr>
      <t>5000A</t>
    </r>
    <r>
      <rPr>
        <b/>
        <sz val="14"/>
        <rFont val="Arial Narrow"/>
        <family val="2"/>
      </rPr>
      <t xml:space="preserve">            </t>
    </r>
    <r>
      <rPr>
        <b/>
        <sz val="14"/>
        <color indexed="8"/>
        <rFont val="Arial Narrow"/>
        <family val="2"/>
      </rPr>
      <t>Name:</t>
    </r>
    <r>
      <rPr>
        <b/>
        <sz val="14"/>
        <color indexed="10"/>
        <rFont val="Arial Narrow"/>
        <family val="2"/>
      </rPr>
      <t xml:space="preserve"> General Administration</t>
    </r>
  </si>
  <si>
    <t>VOTE CODE: 54</t>
  </si>
  <si>
    <t xml:space="preserve"> VOTE NAME: NJOMBE REGION</t>
  </si>
  <si>
    <t>SUB VOTE NAME: MAKAMBAKO TOWN COUNCIL</t>
  </si>
  <si>
    <r>
      <t>SUB VOTE No:</t>
    </r>
    <r>
      <rPr>
        <b/>
        <sz val="11"/>
        <color indexed="10"/>
        <rFont val="Arial Narrow"/>
        <family val="2"/>
      </rPr>
      <t xml:space="preserve"> 5000</t>
    </r>
  </si>
  <si>
    <r>
      <t xml:space="preserve">SUB VOTE NAME: </t>
    </r>
    <r>
      <rPr>
        <b/>
        <sz val="11"/>
        <color indexed="10"/>
        <rFont val="Arial Narrow"/>
        <family val="2"/>
      </rPr>
      <t>Administration and General</t>
    </r>
  </si>
  <si>
    <t xml:space="preserve"> Quarter ending September,2016 in the Financial Year 2016/2017</t>
  </si>
  <si>
    <r>
      <t>OBJECTIVE CODE:</t>
    </r>
    <r>
      <rPr>
        <b/>
        <sz val="11"/>
        <color indexed="10"/>
        <rFont val="Arial Narrow"/>
        <family val="2"/>
      </rPr>
      <t xml:space="preserve"> D</t>
    </r>
  </si>
  <si>
    <t xml:space="preserve">To facilitate the council being a member of local governinment authority  bank by June2017
 </t>
  </si>
  <si>
    <t xml:space="preserve"> D01D01</t>
  </si>
  <si>
    <r>
      <t xml:space="preserve">SECTION No:  </t>
    </r>
    <r>
      <rPr>
        <b/>
        <sz val="12"/>
        <color indexed="10"/>
        <rFont val="Arial Narrow"/>
        <family val="2"/>
      </rPr>
      <t xml:space="preserve">502D          </t>
    </r>
    <r>
      <rPr>
        <b/>
        <sz val="12"/>
        <rFont val="Arial Narrow"/>
        <family val="2"/>
      </rPr>
      <t xml:space="preserve"> </t>
    </r>
    <r>
      <rPr>
        <b/>
        <sz val="12"/>
        <color indexed="8"/>
        <rFont val="Arial Narrow"/>
        <family val="2"/>
      </rPr>
      <t xml:space="preserve">Name: </t>
    </r>
    <r>
      <rPr>
        <b/>
        <sz val="12"/>
        <color indexed="10"/>
        <rFont val="Arial Narrow"/>
        <family val="2"/>
      </rPr>
      <t xml:space="preserve">Finance-Revenue </t>
    </r>
  </si>
  <si>
    <t>Tofacilitate Implementation of lower level development projects by returning 20% of own source revenue collection by June 2017</t>
  </si>
  <si>
    <r>
      <t xml:space="preserve">SECTION No: </t>
    </r>
    <r>
      <rPr>
        <b/>
        <sz val="14"/>
        <color indexed="10"/>
        <rFont val="Arial Narrow"/>
        <family val="2"/>
      </rPr>
      <t>502E</t>
    </r>
    <r>
      <rPr>
        <b/>
        <sz val="14"/>
        <rFont val="Arial Narrow"/>
        <family val="2"/>
      </rPr>
      <t xml:space="preserve">             </t>
    </r>
    <r>
      <rPr>
        <b/>
        <sz val="14"/>
        <color indexed="8"/>
        <rFont val="Arial Narrow"/>
        <family val="2"/>
      </rPr>
      <t>Name:</t>
    </r>
    <r>
      <rPr>
        <b/>
        <sz val="14"/>
        <color indexed="10"/>
        <rFont val="Arial Narrow"/>
        <family val="2"/>
      </rPr>
      <t xml:space="preserve"> Trade and Markets operations</t>
    </r>
  </si>
  <si>
    <t>To support construction of toilet and  installation water system in new timber market at Idofi by June 2017</t>
  </si>
  <si>
    <r>
      <t xml:space="preserve">SECTION No: </t>
    </r>
    <r>
      <rPr>
        <b/>
        <sz val="14"/>
        <color indexed="10"/>
        <rFont val="Arial Narrow"/>
        <family val="2"/>
      </rPr>
      <t xml:space="preserve">503B                                 </t>
    </r>
    <r>
      <rPr>
        <b/>
        <sz val="14"/>
        <rFont val="Arial Narrow"/>
        <family val="2"/>
      </rPr>
      <t xml:space="preserve"> </t>
    </r>
    <r>
      <rPr>
        <b/>
        <sz val="14"/>
        <color indexed="8"/>
        <rFont val="Arial Narrow"/>
        <family val="2"/>
      </rPr>
      <t>Name:</t>
    </r>
    <r>
      <rPr>
        <b/>
        <sz val="14"/>
        <color indexed="10"/>
        <rFont val="Arial Narrow"/>
        <family val="2"/>
      </rPr>
      <t xml:space="preserve"> Policy and Planning</t>
    </r>
  </si>
  <si>
    <r>
      <t xml:space="preserve">SUB VOTE No: </t>
    </r>
    <r>
      <rPr>
        <b/>
        <sz val="11"/>
        <color indexed="10"/>
        <rFont val="Arial Narrow"/>
        <family val="2"/>
      </rPr>
      <t>5005</t>
    </r>
  </si>
  <si>
    <r>
      <t xml:space="preserve">SUB VOTE NAME: </t>
    </r>
    <r>
      <rPr>
        <b/>
        <sz val="11"/>
        <color indexed="10"/>
        <rFont val="Arial Narrow"/>
        <family val="2"/>
      </rPr>
      <t xml:space="preserve"> Policy and Planning</t>
    </r>
  </si>
  <si>
    <t>To facilitates  monitoring and supervision of Development Projects and LAAC reports preparation  by June 2017</t>
  </si>
  <si>
    <r>
      <t xml:space="preserve">SUB VOTE No: </t>
    </r>
    <r>
      <rPr>
        <b/>
        <sz val="11"/>
        <color indexed="10"/>
        <rFont val="Arial Narrow"/>
        <family val="2"/>
      </rPr>
      <t>5033</t>
    </r>
  </si>
  <si>
    <r>
      <t xml:space="preserve">SECTION No: </t>
    </r>
    <r>
      <rPr>
        <b/>
        <sz val="14"/>
        <color indexed="10"/>
        <rFont val="Arial Narrow"/>
        <family val="2"/>
      </rPr>
      <t>506B</t>
    </r>
    <r>
      <rPr>
        <b/>
        <sz val="14"/>
        <rFont val="Arial Narrow"/>
        <family val="2"/>
      </rPr>
      <t xml:space="preserve">: </t>
    </r>
    <r>
      <rPr>
        <b/>
        <sz val="14"/>
        <color indexed="8"/>
        <rFont val="Arial Narrow"/>
        <family val="2"/>
      </rPr>
      <t>Name:</t>
    </r>
    <r>
      <rPr>
        <b/>
        <sz val="14"/>
        <color indexed="10"/>
        <rFont val="Arial Narrow"/>
        <family val="2"/>
      </rPr>
      <t xml:space="preserve"> Agriculture Operations</t>
    </r>
  </si>
  <si>
    <t>To design structure of Lyamkena grain market by June, 2017</t>
  </si>
  <si>
    <t>To support farmers with 5000 avocado seedlings by June, 2017</t>
  </si>
  <si>
    <r>
      <t xml:space="preserve">SECTION No: </t>
    </r>
    <r>
      <rPr>
        <b/>
        <sz val="14"/>
        <color indexed="10"/>
        <rFont val="Arial Narrow"/>
        <family val="2"/>
      </rPr>
      <t>507B</t>
    </r>
    <r>
      <rPr>
        <b/>
        <sz val="14"/>
        <rFont val="Arial Narrow"/>
        <family val="2"/>
      </rPr>
      <t xml:space="preserve">              </t>
    </r>
    <r>
      <rPr>
        <b/>
        <sz val="14"/>
        <color indexed="8"/>
        <rFont val="Arial Narrow"/>
        <family val="2"/>
      </rPr>
      <t>Name:</t>
    </r>
    <r>
      <rPr>
        <b/>
        <sz val="14"/>
        <color indexed="10"/>
        <rFont val="Arial Narrow"/>
        <family val="2"/>
      </rPr>
      <t xml:space="preserve"> Primary Education Operations</t>
    </r>
  </si>
  <si>
    <r>
      <t>SUB VOTE No:</t>
    </r>
    <r>
      <rPr>
        <b/>
        <sz val="11"/>
        <color indexed="10"/>
        <rFont val="Arial Narrow"/>
        <family val="2"/>
      </rPr>
      <t xml:space="preserve"> 5007</t>
    </r>
  </si>
  <si>
    <r>
      <t xml:space="preserve">SUB VOTE NAME: </t>
    </r>
    <r>
      <rPr>
        <b/>
        <sz val="11"/>
        <color indexed="10"/>
        <rFont val="Arial Narrow"/>
        <family val="2"/>
      </rPr>
      <t>Primary Education</t>
    </r>
  </si>
  <si>
    <t xml:space="preserve"> D02D01</t>
  </si>
  <si>
    <t xml:space="preserve">To support construction of 1 hostel building at Kahawa special school 
 by June,2017
</t>
  </si>
  <si>
    <t xml:space="preserve">To support contruction 2 classrooms  and 1 office in Mfumbi  new Primary School by June,2017
</t>
  </si>
  <si>
    <t xml:space="preserve"> D01D03</t>
  </si>
  <si>
    <r>
      <t>SUB VOTE No:</t>
    </r>
    <r>
      <rPr>
        <b/>
        <sz val="11"/>
        <color indexed="10"/>
        <rFont val="Arial Narrow"/>
        <family val="2"/>
      </rPr>
      <t xml:space="preserve"> 5010</t>
    </r>
  </si>
  <si>
    <r>
      <t xml:space="preserve">SUB VOTE NAME: </t>
    </r>
    <r>
      <rPr>
        <b/>
        <sz val="11"/>
        <color indexed="10"/>
        <rFont val="Arial Narrow"/>
        <family val="2"/>
      </rPr>
      <t>Health Services</t>
    </r>
  </si>
  <si>
    <t>SECTION No: 508A      Name: Council Hospital Services</t>
  </si>
  <si>
    <r>
      <t>OBJECTIVE CODE:</t>
    </r>
    <r>
      <rPr>
        <b/>
        <sz val="11"/>
        <color indexed="10"/>
        <rFont val="Arial Narrow"/>
        <family val="2"/>
      </rPr>
      <t xml:space="preserve"> A</t>
    </r>
  </si>
  <si>
    <t xml:space="preserve"> To facilitate core funding of (10%) HSBF in improving provision of health services in the council by 2017</t>
  </si>
  <si>
    <t xml:space="preserve">AO2SO1 </t>
  </si>
  <si>
    <t>AO2SO2</t>
  </si>
  <si>
    <r>
      <t xml:space="preserve">SUB VOTE No: </t>
    </r>
    <r>
      <rPr>
        <b/>
        <sz val="11"/>
        <color indexed="10"/>
        <rFont val="Arial Narrow"/>
        <family val="2"/>
      </rPr>
      <t>5008</t>
    </r>
  </si>
  <si>
    <t>SUB VOTE NAME: SECONDARY EDUCATION OPERATION</t>
  </si>
  <si>
    <t>DO2D01</t>
  </si>
  <si>
    <t>DO2D02</t>
  </si>
  <si>
    <t>To Support  of construction of 1 classroom at Mlowa Secondary School by June 2017</t>
  </si>
  <si>
    <t>To Support construction of 2 classrooms at kitandililo Secondary School by June 2017</t>
  </si>
  <si>
    <t>DO2D03</t>
  </si>
  <si>
    <t>DO2D04</t>
  </si>
  <si>
    <t>To support construction of 80 students desks and chairs  at Mlowa Secondary School by June 2017</t>
  </si>
  <si>
    <t>DO2D05</t>
  </si>
  <si>
    <t>To support construction of 50 students desks and chairs  at Kitandilio Secondary School by June 2017</t>
  </si>
  <si>
    <t>DO2D06</t>
  </si>
  <si>
    <t>To support construction of 30 students desks and chairs  at Makambako Secondary School by June 2017</t>
  </si>
  <si>
    <t>DO2D07</t>
  </si>
  <si>
    <r>
      <t xml:space="preserve">SECTION No: </t>
    </r>
    <r>
      <rPr>
        <b/>
        <sz val="14"/>
        <color indexed="10"/>
        <rFont val="Arial Narrow"/>
        <family val="2"/>
      </rPr>
      <t>510B</t>
    </r>
    <r>
      <rPr>
        <b/>
        <sz val="14"/>
        <rFont val="Arial Narrow"/>
        <family val="2"/>
      </rPr>
      <t xml:space="preserve">              </t>
    </r>
    <r>
      <rPr>
        <b/>
        <sz val="14"/>
        <color indexed="8"/>
        <rFont val="Arial Narrow"/>
        <family val="2"/>
      </rPr>
      <t>Name:</t>
    </r>
    <r>
      <rPr>
        <b/>
        <sz val="14"/>
        <color indexed="10"/>
        <rFont val="Arial Narrow"/>
        <family val="2"/>
      </rPr>
      <t xml:space="preserve"> Urban Water Supply</t>
    </r>
  </si>
  <si>
    <r>
      <t>SUB VOTE No:</t>
    </r>
    <r>
      <rPr>
        <b/>
        <sz val="11"/>
        <color indexed="10"/>
        <rFont val="Arial Narrow"/>
        <family val="2"/>
      </rPr>
      <t xml:space="preserve"> 5018</t>
    </r>
  </si>
  <si>
    <t>SUB VOTE NAME: Urban Water Supply</t>
  </si>
  <si>
    <r>
      <t>PROJECT CODE:</t>
    </r>
    <r>
      <rPr>
        <b/>
        <sz val="11"/>
        <color indexed="10"/>
        <rFont val="Arial Narrow"/>
        <family val="2"/>
      </rPr>
      <t xml:space="preserve"> 2216</t>
    </r>
  </si>
  <si>
    <r>
      <t>PROJECT NAME:</t>
    </r>
    <r>
      <rPr>
        <b/>
        <sz val="11"/>
        <color indexed="10"/>
        <rFont val="Arial Narrow"/>
        <family val="2"/>
      </rPr>
      <t xml:space="preserve">  Urban Water Supply and Sewerage</t>
    </r>
  </si>
  <si>
    <t>To Support MAKUWASA to drill borehole and pump installation at Kivavi area (HLG) bya June 2017</t>
  </si>
  <si>
    <t>To support MAKUWASA To install 2 submersible pumps by June 2017</t>
  </si>
  <si>
    <t>To support MAKUWASA to install surface pump,sump well amd pump house maintenance (HLG) By June 2017</t>
  </si>
  <si>
    <t>SECTION No: 511A                           Name: Works and Fire rescure Administration</t>
  </si>
  <si>
    <t>SUB VOTE NAME:  Works</t>
  </si>
  <si>
    <t xml:space="preserve">D01D02 </t>
  </si>
  <si>
    <t>To support rehabilitation of lorry packing at majengo street by June, 2017</t>
  </si>
  <si>
    <t xml:space="preserve">To support bus stand rehabilitation at Makambako bus stand by June 2017
</t>
  </si>
  <si>
    <t>SECTION No: 512A: Name: Land and Natural Resource Administration</t>
  </si>
  <si>
    <t>To facilitate land compasation payment by June, 2017</t>
  </si>
  <si>
    <t xml:space="preserve"> D01D01 </t>
  </si>
  <si>
    <t xml:space="preserve">D02D01 </t>
  </si>
  <si>
    <t xml:space="preserve">To facilitate preparation of makambako Town Council Master plan by June 2017
</t>
  </si>
  <si>
    <r>
      <t xml:space="preserve">SECTION No: </t>
    </r>
    <r>
      <rPr>
        <b/>
        <sz val="14"/>
        <color indexed="10"/>
        <rFont val="Arial Narrow"/>
        <family val="2"/>
      </rPr>
      <t>518B</t>
    </r>
    <r>
      <rPr>
        <b/>
        <sz val="14"/>
        <rFont val="Arial Narrow"/>
        <family val="2"/>
      </rPr>
      <t xml:space="preserve">              </t>
    </r>
    <r>
      <rPr>
        <b/>
        <sz val="14"/>
        <color indexed="8"/>
        <rFont val="Arial Narrow"/>
        <family val="2"/>
      </rPr>
      <t>Name:</t>
    </r>
    <r>
      <rPr>
        <b/>
        <sz val="14"/>
        <color indexed="10"/>
        <rFont val="Arial Narrow"/>
        <family val="2"/>
      </rPr>
      <t xml:space="preserve"> Information Communication and Technology</t>
    </r>
  </si>
  <si>
    <r>
      <t xml:space="preserve">SUB VOTE NAME: </t>
    </r>
    <r>
      <rPr>
        <b/>
        <sz val="11"/>
        <color indexed="10"/>
        <rFont val="Arial Narrow"/>
        <family val="2"/>
      </rPr>
      <t>Informaton Communication and Technology</t>
    </r>
  </si>
  <si>
    <r>
      <t>OBJECTIVE CODE:</t>
    </r>
    <r>
      <rPr>
        <b/>
        <sz val="11"/>
        <color indexed="10"/>
        <rFont val="Arial Narrow"/>
        <family val="2"/>
      </rPr>
      <t xml:space="preserve"> C</t>
    </r>
  </si>
  <si>
    <t xml:space="preserve">To facilitate installation of LGRCIS  by June 2017
 </t>
  </si>
  <si>
    <t>C01S01</t>
  </si>
  <si>
    <r>
      <t xml:space="preserve">SECTION No: 527A: </t>
    </r>
    <r>
      <rPr>
        <b/>
        <sz val="14"/>
        <color indexed="8"/>
        <rFont val="Arial Narrow"/>
        <family val="2"/>
      </rPr>
      <t>Name</t>
    </r>
    <r>
      <rPr>
        <b/>
        <sz val="14"/>
        <color indexed="10"/>
        <rFont val="Arial Narrow"/>
        <family val="2"/>
      </rPr>
      <t xml:space="preserve"> :Community Develiopment,Youth and Sosocial wellfare  Administration.</t>
    </r>
  </si>
  <si>
    <t>SUB VOTE NAME: Comm Dvt,Gender and Children</t>
  </si>
  <si>
    <t>C01D01</t>
  </si>
  <si>
    <t>To provide loans to 40 women and 20 youth development groups by June, 2017</t>
  </si>
  <si>
    <t>Grant Total - Own Source</t>
  </si>
  <si>
    <t xml:space="preserve">To support construction 2 classrooms and 1 office at 5 on going new primary school (Kahawa,Kwauchungu, Mlenga, Magegere and Maguvani) by Juni 2017
</t>
  </si>
  <si>
    <t>To construct 9 New dispensaries according to MOH facility technical design with water tanks, serewage system and wate disposal in 9 villages  (Mahongole, Ibatu, Mtanga, Ngamanga, Ikwete, Utengule, Mtulingala, Usetule and Maguvani) by June 2017</t>
  </si>
  <si>
    <t>To Support construction of 2 classroom at  Deo Sanga Secondary School by June 2017</t>
  </si>
  <si>
    <t>To support construction of 80 students desks and chairs  at Deo Sanga Secondary School by June 2017</t>
  </si>
  <si>
    <t>LOCAL GOVERNMENT DEVELOPMENGT GRANT [LGDG-CDG]</t>
  </si>
  <si>
    <t xml:space="preserve">To facilitate M &amp; E of Council's development projects [LLG] by June, 2017
 </t>
  </si>
  <si>
    <t>C03C01</t>
  </si>
  <si>
    <t>C04C01</t>
  </si>
  <si>
    <t xml:space="preserve"> To conduct 2 days capacity building to  4 planning staffs and 19 Heads  of departments and surboninates  on the importance of   council statistics for the development realistic budget for   sustainable 
 council growth by June, 2017
</t>
  </si>
  <si>
    <t>C04C03</t>
  </si>
  <si>
    <t>C04C05</t>
  </si>
  <si>
    <t xml:space="preserve">To conduct 3 days orientation to  4 planning staffs on  utilization of council statistics for the preparation of project concept note, strategic 
 plan and investment proposals by June,2017
</t>
  </si>
  <si>
    <t xml:space="preserve">To conduct 2 day mid year reflection meeting with 15 council  staffs on actual progressive  relationship between council
 strategic plan and annual budget performance by June, 2017
  </t>
  </si>
  <si>
    <t>C04C06</t>
  </si>
  <si>
    <t>To  facilitate 4 planning staffs to follow up and   review 12 wards and 54 villages O &amp; OD from 12 wards by June, 2017</t>
  </si>
  <si>
    <t>b</t>
  </si>
  <si>
    <t>Activity Code</t>
  </si>
  <si>
    <t xml:space="preserve"> To complete construction of Makambako Town administration block by June, 2017
 </t>
  </si>
  <si>
    <t xml:space="preserve">To support completion of construction of  Mjimwema Ward Office [LLG] by June, 2017
</t>
  </si>
  <si>
    <t>D02D02</t>
  </si>
  <si>
    <r>
      <t xml:space="preserve">SECTION No: </t>
    </r>
    <r>
      <rPr>
        <b/>
        <sz val="14"/>
        <color indexed="10"/>
        <rFont val="Arial Narrow"/>
        <family val="2"/>
      </rPr>
      <t>506B</t>
    </r>
    <r>
      <rPr>
        <b/>
        <sz val="14"/>
        <rFont val="Arial Narrow"/>
        <family val="2"/>
      </rPr>
      <t xml:space="preserve">              </t>
    </r>
    <r>
      <rPr>
        <b/>
        <sz val="14"/>
        <color indexed="8"/>
        <rFont val="Arial Narrow"/>
        <family val="2"/>
      </rPr>
      <t>Name:</t>
    </r>
    <r>
      <rPr>
        <b/>
        <sz val="14"/>
        <color indexed="10"/>
        <rFont val="Arial Narrow"/>
        <family val="2"/>
      </rPr>
      <t xml:space="preserve">   Agriculture Operations</t>
    </r>
  </si>
  <si>
    <r>
      <t>SUB VOTE No:</t>
    </r>
    <r>
      <rPr>
        <b/>
        <sz val="11"/>
        <color indexed="10"/>
        <rFont val="Arial Narrow"/>
        <family val="2"/>
      </rPr>
      <t xml:space="preserve"> 5033</t>
    </r>
  </si>
  <si>
    <t xml:space="preserve"> To construct 1 modal structure of Lyamkena grain market [HLG]  by June, 2017
 </t>
  </si>
  <si>
    <t xml:space="preserve"> To support construction 2 classrooms and 1 office at Kahawa  primary school [LLG] by June,2017
</t>
  </si>
  <si>
    <t xml:space="preserve"> D02D02 </t>
  </si>
  <si>
    <t xml:space="preserve">To support construction 2 classrooms and 1 office at Maguvani
  new Primary School by June,2017
</t>
  </si>
  <si>
    <t>D02D03</t>
  </si>
  <si>
    <t>D02D04</t>
  </si>
  <si>
    <t xml:space="preserve"> To support construction 1 teacher's house at Jududi  Primary School 
 [LLG] by June,2017
</t>
  </si>
  <si>
    <t xml:space="preserve"> D02D05</t>
  </si>
  <si>
    <t xml:space="preserve">  To support construction 2  classrooms and 1 office at  Ngamanga  Primary School 
 [LLG] by June,2017
</t>
  </si>
  <si>
    <t>D02D06</t>
  </si>
  <si>
    <t xml:space="preserve"> To support completion of construction 2 classrooms at 
 Mwembetogwa 'B' Primary School 
 [LLG] by June,2017
</t>
  </si>
  <si>
    <t xml:space="preserve"> D02D07</t>
  </si>
  <si>
    <t xml:space="preserve">To support construction 2 classrooms and 1 office at 
 Maendeleo Primary School [LLG] by 
 June,2017
</t>
  </si>
  <si>
    <t xml:space="preserve"> D02D08 </t>
  </si>
  <si>
    <t>D02D09</t>
  </si>
  <si>
    <t xml:space="preserve"> To support construction 2 classrooms and 1 office at 
 Magegere new Primary School 
 [LLG] by June,2017
</t>
  </si>
  <si>
    <t>To support 39 primary schools with 400 desks [HLG] by June, 2017</t>
  </si>
  <si>
    <t xml:space="preserve"> D02D10 </t>
  </si>
  <si>
    <t xml:space="preserve">To support completion of construction 2 classrooms at 
 Mwembetogwa 'A' Primary School 
 [LLG] by June,2017
</t>
  </si>
  <si>
    <t xml:space="preserve"> D02D11 </t>
  </si>
  <si>
    <t xml:space="preserve">To support construction of 2 classroom at Mlowa Primary school 
 by June,2017
</t>
  </si>
  <si>
    <t xml:space="preserve">D02D12 </t>
  </si>
  <si>
    <t>Total for section</t>
  </si>
  <si>
    <t>SECTION No: 5010      Name: HEALTH SERVICES</t>
  </si>
  <si>
    <t>SUB VOTE NAME: Dispensaries</t>
  </si>
  <si>
    <t>SUB VOTE NAME: Health Centres</t>
  </si>
  <si>
    <r>
      <t>PROJECT CODE:</t>
    </r>
    <r>
      <rPr>
        <b/>
        <sz val="11"/>
        <color indexed="10"/>
        <rFont val="Arial Narrow"/>
        <family val="2"/>
      </rPr>
      <t xml:space="preserve"> 5484</t>
    </r>
  </si>
  <si>
    <t>To complete construction of maternity  complex ward [HLG] by June, 2017</t>
  </si>
  <si>
    <t xml:space="preserve"> To complete construction of Lyamkena Health Centre (LLG) by June 2017</t>
  </si>
  <si>
    <r>
      <t xml:space="preserve">SECTION No: </t>
    </r>
    <r>
      <rPr>
        <b/>
        <sz val="14"/>
        <color indexed="10"/>
        <rFont val="Arial Narrow"/>
        <family val="2"/>
      </rPr>
      <t>508E</t>
    </r>
    <r>
      <rPr>
        <b/>
        <sz val="14"/>
        <rFont val="Arial Narrow"/>
        <family val="2"/>
      </rPr>
      <t xml:space="preserve">             </t>
    </r>
    <r>
      <rPr>
        <b/>
        <sz val="14"/>
        <color indexed="8"/>
        <rFont val="Arial Narrow"/>
        <family val="2"/>
      </rPr>
      <t>Name:</t>
    </r>
    <r>
      <rPr>
        <b/>
        <sz val="14"/>
        <color indexed="10"/>
        <rFont val="Arial Narrow"/>
        <family val="2"/>
      </rPr>
      <t xml:space="preserve"> DISPENSARIES</t>
    </r>
  </si>
  <si>
    <r>
      <t>SUB VOTE No:</t>
    </r>
    <r>
      <rPr>
        <b/>
        <sz val="11"/>
        <color indexed="10"/>
        <rFont val="Arial Narrow"/>
        <family val="2"/>
      </rPr>
      <t xml:space="preserve"> 5013</t>
    </r>
  </si>
  <si>
    <t>To support construction of Mahongole Dispensary By june 2017</t>
  </si>
  <si>
    <t xml:space="preserve"> D01D05</t>
  </si>
  <si>
    <t>To support construction of Ibatu Dispensary By june 2017</t>
  </si>
  <si>
    <t xml:space="preserve"> D01D06</t>
  </si>
  <si>
    <t xml:space="preserve"> D01D07</t>
  </si>
  <si>
    <t xml:space="preserve"> D01D08</t>
  </si>
  <si>
    <t xml:space="preserve"> D01D09</t>
  </si>
  <si>
    <t xml:space="preserve"> D01D10</t>
  </si>
  <si>
    <t xml:space="preserve"> D01D11</t>
  </si>
  <si>
    <t xml:space="preserve"> D01D12</t>
  </si>
  <si>
    <t xml:space="preserve"> D01D13</t>
  </si>
  <si>
    <t xml:space="preserve"> D01D14</t>
  </si>
  <si>
    <t xml:space="preserve"> D01D15</t>
  </si>
  <si>
    <t xml:space="preserve"> D01D16</t>
  </si>
  <si>
    <t>To support construction of Majengo Dispensary By June 2017</t>
  </si>
  <si>
    <t>To support construction of Usetule Dispensary By June 2017</t>
  </si>
  <si>
    <t xml:space="preserve"> To support construction of Ngamanga Dispensary By June 2017</t>
  </si>
  <si>
    <t xml:space="preserve"> To support construction of Mtulingala Dispensary By June 2019</t>
  </si>
  <si>
    <t xml:space="preserve"> To support construction of Mtanga Dispensary By June 2017</t>
  </si>
  <si>
    <t>To support construction of Ikwete Dispensary By June 2017</t>
  </si>
  <si>
    <t xml:space="preserve"> To support construction of Maguvani Dispensary By June 2021</t>
  </si>
  <si>
    <t>To support construction of Mkolango Dispensary By June 2022</t>
  </si>
  <si>
    <t>To support construction of Utengule Dispensary By June 2017</t>
  </si>
  <si>
    <t>To support construction of Kivavi Dispensary By June 2017</t>
  </si>
  <si>
    <t>SUB VOTE NAME:Secondary Education</t>
  </si>
  <si>
    <r>
      <t>SUB VOTE No:</t>
    </r>
    <r>
      <rPr>
        <b/>
        <sz val="11"/>
        <color indexed="10"/>
        <rFont val="Arial Narrow"/>
        <family val="2"/>
      </rPr>
      <t xml:space="preserve"> 5008</t>
    </r>
  </si>
  <si>
    <r>
      <t xml:space="preserve">SECTION No: </t>
    </r>
    <r>
      <rPr>
        <b/>
        <sz val="14"/>
        <color indexed="10"/>
        <rFont val="Arial Narrow"/>
        <family val="2"/>
      </rPr>
      <t>509B</t>
    </r>
    <r>
      <rPr>
        <b/>
        <sz val="14"/>
        <rFont val="Arial Narrow"/>
        <family val="2"/>
      </rPr>
      <t xml:space="preserve">           </t>
    </r>
    <r>
      <rPr>
        <b/>
        <sz val="14"/>
        <color indexed="8"/>
        <rFont val="Arial Narrow"/>
        <family val="2"/>
      </rPr>
      <t>Name:</t>
    </r>
    <r>
      <rPr>
        <b/>
        <sz val="14"/>
        <color indexed="10"/>
        <rFont val="Arial Narrow"/>
        <family val="2"/>
      </rPr>
      <t xml:space="preserve"> SECONCONDARY EDUCATION OPERATIONS</t>
    </r>
  </si>
  <si>
    <t>DO3D04</t>
  </si>
  <si>
    <t>DO3D05</t>
  </si>
  <si>
    <t>DO3D06</t>
  </si>
  <si>
    <t>DO3D07</t>
  </si>
  <si>
    <t>To Support construction of 2 classroom at  DeoSanga Secondary School [LLG] by June 2017</t>
  </si>
  <si>
    <t>To Support  of construction of 2 classroom at Mlowa Secondary School [LLG] by June 2017</t>
  </si>
  <si>
    <t>To Support construction of 2 classrooms at kitandililo Secondary School [LLG] by June 2017</t>
  </si>
  <si>
    <t>To Support construction of 2 classrooms at Kipagamo Secondary School [LLG] by June 2017</t>
  </si>
  <si>
    <t>DO1D04</t>
  </si>
  <si>
    <t>DO1D05</t>
  </si>
  <si>
    <t>TOTAL CDG</t>
  </si>
  <si>
    <t xml:space="preserve">                                                           FUNDER SECONDARY EDUCATION DEVELOPMENT PROGRAM (SEDP)</t>
  </si>
  <si>
    <t>VOTE: 54</t>
  </si>
  <si>
    <t>VOTE NAME: NJOMBE REGION</t>
  </si>
  <si>
    <t xml:space="preserve">SUB VOTE NAME: MAKAMBAKO TOWN COUNCIL </t>
  </si>
  <si>
    <r>
      <t xml:space="preserve">PROJECT CODE: </t>
    </r>
    <r>
      <rPr>
        <b/>
        <sz val="11"/>
        <color indexed="10"/>
        <rFont val="Arial Narrow"/>
        <family val="2"/>
      </rPr>
      <t>4390</t>
    </r>
  </si>
  <si>
    <r>
      <t xml:space="preserve">PROJECT NAME: </t>
    </r>
    <r>
      <rPr>
        <b/>
        <sz val="11"/>
        <color indexed="10"/>
        <rFont val="Arial Narrow"/>
        <family val="2"/>
      </rPr>
      <t>SECONDARY EDUCATION DEVELOPMENT PROGRAMME</t>
    </r>
  </si>
  <si>
    <t xml:space="preserve">                                                                                                 SECTION No: 509B: Name: Secondary Education Operations</t>
  </si>
  <si>
    <t>SUB VOTE NAME: Secondary Education</t>
  </si>
  <si>
    <t xml:space="preserve">Activity Code </t>
  </si>
  <si>
    <t>To Support construction of Toilets at  Kipagamo Secondary School by June 2017</t>
  </si>
  <si>
    <t>To Support  of construction of 4 classrooms at 3 Secondary Schools (2-DeoSanga, 1-Lyamkena and 1-Mlowa) by June 2017</t>
  </si>
  <si>
    <t>To Support construction of 1 Domitory  at Makambako Secondary School by June 2017</t>
  </si>
  <si>
    <t>To support construction of 3 Hostels  at 3 Secondary Schools (1-Mahongole, 1- Makambako and 1-Mlowa)  by June 2017</t>
  </si>
  <si>
    <t>To support construction of gas and water system to 6 Secondary School laboratories (DeoSanga, Kipagamo, Kitandililo, Lyamkena, Mlowa and Mukilima)by June 2017</t>
  </si>
  <si>
    <t>To support making of 40 Hostel beds s  at Kitandilio Secondary School by June 2017</t>
  </si>
  <si>
    <t>To support construction of 4 Conference halls at 4 Secondary Schools (DeoSanga, Kipagamo, Kitandililo and Mukilima) l by June 2017</t>
  </si>
  <si>
    <t>To support construction of  3 teacher's house at Mtimbwe,Kitandililo and Mahongole Secondary School  by June 2017</t>
  </si>
  <si>
    <t>FUNDER ROAD FUND</t>
  </si>
  <si>
    <r>
      <t xml:space="preserve">SECTION No: 511B: </t>
    </r>
    <r>
      <rPr>
        <b/>
        <sz val="14"/>
        <color indexed="8"/>
        <rFont val="Arial Narrow"/>
        <family val="2"/>
      </rPr>
      <t>Name:</t>
    </r>
    <r>
      <rPr>
        <b/>
        <sz val="14"/>
        <color indexed="10"/>
        <rFont val="Arial Narrow"/>
        <family val="2"/>
      </rPr>
      <t xml:space="preserve"> Road Services</t>
    </r>
  </si>
  <si>
    <t xml:space="preserve">To carryout 39.2 Km of routine maintanance at (Kiumba street 3km, Kivavi ward street roads 6km, Majengo street roads 3km, Maguvani ward street roads 3km and Mjimwema ward street roads 3km) Mlowa- idofi 11.2km and Ngamanga-Ikwete 10km by June 2017 
</t>
  </si>
  <si>
    <t>D01S01</t>
  </si>
  <si>
    <t>D01S02</t>
  </si>
  <si>
    <t>D01S03</t>
  </si>
  <si>
    <t>D01S04</t>
  </si>
  <si>
    <t xml:space="preserve">To carry out 10 Km of periodic maintanance at 
 Usetule- Kitandililo and construction of 1.6km of storm water drainage at Makambako Town roads by June 
 2017
</t>
  </si>
  <si>
    <t xml:space="preserve">To costruct 3 bridges (Ibatu Kitandililo, Luhota-Ngamanga bridges, Ikwete-Mashujaa) by June 2017
</t>
  </si>
  <si>
    <t xml:space="preserve"> Follow up and supervision of roads and bridges construction by June 2017
</t>
  </si>
  <si>
    <t>SUB VOTE CODE: 5492</t>
  </si>
  <si>
    <t>OBJECTIVE DESCRIPTION: Improve Services and reduce HIV/AIDS Project</t>
  </si>
  <si>
    <r>
      <t xml:space="preserve">SECTION No: 527B: </t>
    </r>
    <r>
      <rPr>
        <b/>
        <sz val="12"/>
        <color indexed="8"/>
        <rFont val="Arial Narrow"/>
        <family val="2"/>
      </rPr>
      <t>Name</t>
    </r>
    <r>
      <rPr>
        <b/>
        <sz val="12"/>
        <color indexed="10"/>
        <rFont val="Arial Narrow"/>
        <family val="2"/>
      </rPr>
      <t xml:space="preserve"> :Community Development,Gender and Children</t>
    </r>
  </si>
  <si>
    <t>PROJECT NAME:  Tanzania Multisectoral HIV/AIDS Project</t>
  </si>
  <si>
    <t>FUNDER NATIONAL MULTISECTORAL STRATEGIC FUND (NMSF)</t>
  </si>
  <si>
    <t>D02S01</t>
  </si>
  <si>
    <t>D02S02</t>
  </si>
  <si>
    <t>A01S01</t>
  </si>
  <si>
    <t>To conduct one day refresher training to WMAC on the roles and responsibilitie  in 8 Wards and disserminate new guideline on the formation of HIV/AIDs Committee at 4wards by June,2017.</t>
  </si>
  <si>
    <t>A01S02</t>
  </si>
  <si>
    <t>A01S03</t>
  </si>
  <si>
    <t>A01S04</t>
  </si>
  <si>
    <t>A01S05</t>
  </si>
  <si>
    <t>A01S06</t>
  </si>
  <si>
    <t>A01S07</t>
  </si>
  <si>
    <t>To facilitate internal audit in conducting semi  annual and annual HIV/AIDS NMSF projects by June,2017</t>
  </si>
  <si>
    <t>To sensitize 50 sex workers and barmaids in 3wards on interpreneurship skills by June,2017.</t>
  </si>
  <si>
    <t>To conduct one day training on HIV/AIDS infection prevention to 40 Drug users in 3 wards by June, 2017</t>
  </si>
  <si>
    <t>To conduct one day training on reduction of HIV/AIDS infection prevention to 100 sex workers and Bar Maids in 3 Wards by June,201</t>
  </si>
  <si>
    <t>To identify 40 drug users in 3 wards by June, 2017</t>
  </si>
  <si>
    <t>A02S01</t>
  </si>
  <si>
    <t>To facilitate CHAC to attend zone meeting and seminars on HIV/AIDs by June, 2017</t>
  </si>
  <si>
    <t>To support  200 MVC with school fees and basic needs in 12  Wards by June 2017</t>
  </si>
  <si>
    <t>A03S01:</t>
  </si>
  <si>
    <t>A03S02</t>
  </si>
  <si>
    <t>A03S03</t>
  </si>
  <si>
    <t>A03S04</t>
  </si>
  <si>
    <t>A04S01</t>
  </si>
  <si>
    <t>To provide refresher training on prevention of HIV/AIDs incidence to Home Based Care in 12 Wards by June,2017</t>
  </si>
  <si>
    <t>To facilitate and support 6 groups of PLHIV from three wards(Lyamkena Utengul and Mlowa) with grant by June, 2017</t>
  </si>
  <si>
    <t>To conduct one day training on interpreneuship skills to 12 group of PLHIV by June, 2017</t>
  </si>
  <si>
    <t>To prepare annual physical NMSF report and submmit to Rs and TAMISEMI by June,2017.</t>
  </si>
  <si>
    <t>To promote HIV/AIDs preventive measures in community through use of condomsmin 12 Wards by June,2017.</t>
  </si>
  <si>
    <t>Funder Total</t>
  </si>
  <si>
    <t>FUNDER CHILD SURVIVAL DEVELOPMENT PROGRAM UNICEF GRANT</t>
  </si>
  <si>
    <r>
      <t xml:space="preserve">SUB VOTE NAME: </t>
    </r>
    <r>
      <rPr>
        <b/>
        <sz val="11"/>
        <color indexed="10"/>
        <rFont val="Arial Narrow"/>
        <family val="2"/>
      </rPr>
      <t>Planning, Trade and Economy</t>
    </r>
  </si>
  <si>
    <t>TANZANIA SOCIAL ACTION FUND - TASAF</t>
  </si>
  <si>
    <t xml:space="preserve">To facilitate the actvities financed by Tanzania Social Action Fund by June, 2017
 </t>
  </si>
  <si>
    <t xml:space="preserve">To facilitate the actvities financed by Health sector Basket Fund by June, 2017
 </t>
  </si>
  <si>
    <r>
      <t xml:space="preserve">SECTION No: 503B: </t>
    </r>
    <r>
      <rPr>
        <b/>
        <sz val="14"/>
        <color indexed="8"/>
        <rFont val="Arial Narrow"/>
        <family val="2"/>
      </rPr>
      <t>Name:</t>
    </r>
    <r>
      <rPr>
        <b/>
        <sz val="14"/>
        <color indexed="10"/>
        <rFont val="Arial Narrow"/>
        <family val="2"/>
      </rPr>
      <t xml:space="preserve"> POLICY AND PLANNING</t>
    </r>
  </si>
  <si>
    <t>OBJECTIVE CODE: C</t>
  </si>
  <si>
    <t xml:space="preserve">OBJECTIVE DESCRIPTION: Improve access, Quality and equitable social services delivery  </t>
  </si>
  <si>
    <t>C04C02</t>
  </si>
  <si>
    <t>To facilitates  Quaterly follow up Monitoring and  reports writing for  council development projects by June, 2017</t>
  </si>
  <si>
    <t xml:space="preserve">To conduct  1 day training to  WEOs on the preparation of  O &amp;  OD and ward Quarterly financial and physical  development projects reports   by June, 2017
</t>
  </si>
  <si>
    <t>TOTAL FOR SECTION</t>
  </si>
  <si>
    <t>SUB VOTE NAME: Primary Education</t>
  </si>
  <si>
    <r>
      <t xml:space="preserve">SECTION No: 507B: </t>
    </r>
    <r>
      <rPr>
        <b/>
        <sz val="14"/>
        <color indexed="8"/>
        <rFont val="Arial Narrow"/>
        <family val="2"/>
      </rPr>
      <t>Name:</t>
    </r>
    <r>
      <rPr>
        <b/>
        <sz val="14"/>
        <color indexed="10"/>
        <rFont val="Arial Narrow"/>
        <family val="2"/>
      </rPr>
      <t xml:space="preserve"> PRIMARY EDUCATION OPERATIONS</t>
    </r>
  </si>
  <si>
    <t>D02D13</t>
  </si>
  <si>
    <t>D02D14</t>
  </si>
  <si>
    <t>D02D15</t>
  </si>
  <si>
    <t>D02D16</t>
  </si>
  <si>
    <t>D02D17</t>
  </si>
  <si>
    <t>D02D18</t>
  </si>
  <si>
    <t>D02D19</t>
  </si>
  <si>
    <t>D02D20</t>
  </si>
  <si>
    <t>To conduct orientation to 12 WEOs and 38 Head Teachers on 3Rs INSET Programme and implementation modality for 4 days by June,2017</t>
  </si>
  <si>
    <t>To conduct 4 days trainning to 38 baeds mental on 3Rs INSET Programme implementation modality and mentalship by June,2017</t>
  </si>
  <si>
    <t>To conduct 2 days teachers ( Pre  standard I and II ) Quarterly cluster reflection meeting on 3Rs INSET by June,2017</t>
  </si>
  <si>
    <t xml:space="preserve">To train ward and village leaders on 3Rs by June,2017 </t>
  </si>
  <si>
    <t>To train 38 teachers and 76 pupils on school learning clubs by 2017</t>
  </si>
  <si>
    <t>To support WECs to carry out  monthly school monitoring on INSET self  study by June,2017</t>
  </si>
  <si>
    <t xml:space="preserve">To cunduct 2 days Bi-annual school based workshops that will transform 
 classrooms into stimulating learning 
 environment ( Pre- standard I and II
  ) BY June,2017
</t>
  </si>
  <si>
    <t>To facilitates availability of practical trainning materials to pre-primary schools and standard I and II pupils by June,2017</t>
  </si>
  <si>
    <t>SUB VOTE NAME: HEALTH SERVICES</t>
  </si>
  <si>
    <r>
      <t>PROJECT CODE:</t>
    </r>
    <r>
      <rPr>
        <b/>
        <sz val="11"/>
        <color indexed="10"/>
        <rFont val="Arial Narrow"/>
        <family val="2"/>
      </rPr>
      <t xml:space="preserve"> 5414</t>
    </r>
  </si>
  <si>
    <r>
      <t xml:space="preserve">SECTION No: 508A: </t>
    </r>
    <r>
      <rPr>
        <b/>
        <sz val="14"/>
        <color indexed="8"/>
        <rFont val="Arial Narrow"/>
        <family val="2"/>
      </rPr>
      <t>Name: Council health management team(CHMT)</t>
    </r>
  </si>
  <si>
    <r>
      <t>PROJECT NAME:</t>
    </r>
    <r>
      <rPr>
        <b/>
        <sz val="11"/>
        <color indexed="10"/>
        <rFont val="Arial Narrow"/>
        <family val="2"/>
      </rPr>
      <t xml:space="preserve">  Child survival and Development</t>
    </r>
  </si>
  <si>
    <t xml:space="preserve">To conduct five days training to 25 Health service providers (Nurses, Midwife, Clinician) from 10  Health facilities  on IYCF by June 2017
</t>
  </si>
  <si>
    <t xml:space="preserve">D01S01 </t>
  </si>
  <si>
    <t>D01S05</t>
  </si>
  <si>
    <t>D01S06</t>
  </si>
  <si>
    <t>D01S07</t>
  </si>
  <si>
    <t>D01S08</t>
  </si>
  <si>
    <t>D01S09</t>
  </si>
  <si>
    <t>To conduct one day training to 20 Health workers on use of anthropometric equipment for regular nutrition assessment in 10 health facilities without SAM services by June,2017</t>
  </si>
  <si>
    <t xml:space="preserve">To organise social mobilization activities for two rounds of Vitamin A Supplementation by June 2017
 </t>
  </si>
  <si>
    <t xml:space="preserve">To conduct quartely   iodized salt inspections to wholesale and retail shops by June 2017.
 </t>
  </si>
  <si>
    <t xml:space="preserve">To conduct one day training to Health inspectors on quality control of iodized salt by June 2017
 </t>
  </si>
  <si>
    <t xml:space="preserve">Conduct nutrition advocacy meetings with DHMTs, DED, District Treasurers, DPLO, to increase resource allocation on nutrition by 2017
 </t>
  </si>
  <si>
    <t>To conduct quarterly supportive supervision of nutrition activities to 13 health facilities by June 2017.</t>
  </si>
  <si>
    <t>To conduct bi annual Council Nutrition Steering Committee  meetings by June 2017</t>
  </si>
  <si>
    <t>To develop a child Health and Nutrition months microplans in 3 days at 14 Health facilities by 2017</t>
  </si>
  <si>
    <t>TOTAL FUNDER(UNICEF)</t>
  </si>
  <si>
    <r>
      <t xml:space="preserve">SECTION No: </t>
    </r>
    <r>
      <rPr>
        <b/>
        <sz val="14"/>
        <color indexed="10"/>
        <rFont val="Arial Narrow"/>
        <family val="2"/>
      </rPr>
      <t>527A</t>
    </r>
    <r>
      <rPr>
        <b/>
        <sz val="14"/>
        <rFont val="Arial Narrow"/>
        <family val="2"/>
      </rPr>
      <t xml:space="preserve">            </t>
    </r>
    <r>
      <rPr>
        <b/>
        <sz val="14"/>
        <color indexed="8"/>
        <rFont val="Arial Narrow"/>
        <family val="2"/>
      </rPr>
      <t>Name:</t>
    </r>
    <r>
      <rPr>
        <b/>
        <sz val="14"/>
        <color indexed="10"/>
        <rFont val="Arial Narrow"/>
        <family val="2"/>
      </rPr>
      <t xml:space="preserve"> Community development, Youth and Social welfare Administration</t>
    </r>
  </si>
  <si>
    <r>
      <t>SUB VOTE No:</t>
    </r>
    <r>
      <rPr>
        <b/>
        <sz val="11"/>
        <color indexed="10"/>
        <rFont val="Arial Narrow"/>
        <family val="2"/>
      </rPr>
      <t xml:space="preserve"> 5027</t>
    </r>
  </si>
  <si>
    <t>SUB VOTE NAME: community development, Gender and Children</t>
  </si>
  <si>
    <t>AGRICULTURAL SECTOR DEVELOPMENT PROGRAM-(ASDP)</t>
  </si>
  <si>
    <r>
      <t xml:space="preserve">SECTION No: </t>
    </r>
    <r>
      <rPr>
        <b/>
        <sz val="14"/>
        <color indexed="10"/>
        <rFont val="Arial Narrow"/>
        <family val="2"/>
      </rPr>
      <t>506B</t>
    </r>
    <r>
      <rPr>
        <b/>
        <sz val="14"/>
        <rFont val="Arial Narrow"/>
        <family val="2"/>
      </rPr>
      <t xml:space="preserve">            </t>
    </r>
    <r>
      <rPr>
        <b/>
        <sz val="14"/>
        <color indexed="8"/>
        <rFont val="Arial Narrow"/>
        <family val="2"/>
      </rPr>
      <t>Name:</t>
    </r>
    <r>
      <rPr>
        <b/>
        <sz val="14"/>
        <color indexed="10"/>
        <rFont val="Arial Narrow"/>
        <family val="2"/>
      </rPr>
      <t xml:space="preserve"> Agriculture Operations</t>
    </r>
  </si>
  <si>
    <t>OBJECTIVE DESCRIPTION:Improve access, Quality and equitable social services delivery</t>
  </si>
  <si>
    <r>
      <t xml:space="preserve">SUB VOTE NAME: </t>
    </r>
    <r>
      <rPr>
        <b/>
        <sz val="11"/>
        <color indexed="10"/>
        <rFont val="Arial Narrow"/>
        <family val="2"/>
      </rPr>
      <t>Agriculture</t>
    </r>
  </si>
  <si>
    <r>
      <t>PROJECT NAME:</t>
    </r>
    <r>
      <rPr>
        <b/>
        <sz val="11"/>
        <color indexed="10"/>
        <rFont val="Arial Narrow"/>
        <family val="2"/>
      </rPr>
      <t xml:space="preserve">  Agriculture Sector Development program suport</t>
    </r>
  </si>
  <si>
    <t xml:space="preserve">To facilitate the actvities financed by Agricultural sector development program (ASDP)  by June, 2017
 </t>
  </si>
  <si>
    <t>SUB VOTE NAME:Rural Water Supply</t>
  </si>
  <si>
    <t>SECTION No: 510A: Name: Rural Water Supply</t>
  </si>
  <si>
    <t>FUNDER NATIONAL WATER SUPPLY AND SANITATION PROGRAM (NWSSP)</t>
  </si>
  <si>
    <t xml:space="preserve"> To construct Mtulingala village gravity water scheme  by June 2017</t>
  </si>
  <si>
    <t>CO4DO1</t>
  </si>
  <si>
    <t xml:space="preserve"> To facilitate monitoring and supervision of Mtulingala gravity water scheme  by June 2017</t>
  </si>
  <si>
    <t>CO4D02</t>
  </si>
  <si>
    <t>SECTION No: 501A: Name: Environments and cleansing Administration</t>
  </si>
  <si>
    <t>SUB VOTE NAME: ENVIRONMENT</t>
  </si>
  <si>
    <t>To conduct advocacy sessions to 24 WDC leaders and influential people to solicity support on NSC by June 2017</t>
  </si>
  <si>
    <t>C07S01</t>
  </si>
  <si>
    <t>C07S02</t>
  </si>
  <si>
    <t>C07S03</t>
  </si>
  <si>
    <t>C07S04</t>
  </si>
  <si>
    <t>C07S05</t>
  </si>
  <si>
    <t>C07S06</t>
  </si>
  <si>
    <t>C07S07</t>
  </si>
  <si>
    <t>C07S08</t>
  </si>
  <si>
    <t>C08S01</t>
  </si>
  <si>
    <t>C08S03</t>
  </si>
  <si>
    <t>To conduct orientation session to 20 VHWs, 8VCs,8VEOs and 2WEOs on baseline data collection and compilation by June 2017</t>
  </si>
  <si>
    <t>To conduct baseline data collection for household sanitation in 30 sub villages by June 2017</t>
  </si>
  <si>
    <t>To conduct training of 5 CLTS facilitators</t>
  </si>
  <si>
    <t xml:space="preserve"> To orient 3 groups on the concept of NSC by June 2017</t>
  </si>
  <si>
    <t xml:space="preserve"> To conduct supervision/follow up for 2 schools by June 2017</t>
  </si>
  <si>
    <t>To conduct 10 days training to 25 artisans from villages that implement the NSC by June 2017</t>
  </si>
  <si>
    <t xml:space="preserve">To engage 2 credible groups for promotion NSC by June 2017 (Environment Day, Water week and Toilet Day) </t>
  </si>
  <si>
    <t>Rehabilitation of toilets/ latrine for 2 schools by June 2017</t>
  </si>
  <si>
    <t>FUNDER TOTAL (NWSSP)</t>
  </si>
  <si>
    <t>SUB VOTE No: 508A</t>
  </si>
  <si>
    <t>SUB VOTE NAME: Council Hospital Services</t>
  </si>
  <si>
    <r>
      <t>PROJECT CODE:</t>
    </r>
    <r>
      <rPr>
        <b/>
        <sz val="12"/>
        <color indexed="10"/>
        <rFont val="Arial Narrow"/>
        <family val="2"/>
      </rPr>
      <t xml:space="preserve"> 3218</t>
    </r>
  </si>
  <si>
    <r>
      <t>PROJECT NAME:</t>
    </r>
    <r>
      <rPr>
        <b/>
        <sz val="12"/>
        <color indexed="10"/>
        <rFont val="Arial Narrow"/>
        <family val="2"/>
      </rPr>
      <t xml:space="preserve">  HEALTH SECTOR BASKET FUND</t>
    </r>
  </si>
  <si>
    <t xml:space="preserve">SECTION No: 5010      Name: HEALTH </t>
  </si>
  <si>
    <t>Carry over Fund</t>
  </si>
  <si>
    <t>SECTION No: 502D: Name Finance Revenue</t>
  </si>
  <si>
    <t xml:space="preserve"> SUB VOTE  NAME: Administration and General</t>
  </si>
  <si>
    <t xml:space="preserve"> Quarter ending  September,2016 in the Financial Year 2015/2016</t>
  </si>
  <si>
    <t>Activity code</t>
  </si>
  <si>
    <t>To buy 5 revenue collections machines in the council by june, 2017</t>
  </si>
  <si>
    <t>Construction of 1195 Desks for Primary schoos by june,2017</t>
  </si>
  <si>
    <t xml:space="preserve"> Quarter ending September, 2016 in the Financial Year 2015/2016</t>
  </si>
  <si>
    <t>To construct  Makambako Town Council Office by June,2017</t>
  </si>
  <si>
    <t xml:space="preserve"> Quarter ending September,2016 in the Financial Year 2015/2016</t>
  </si>
  <si>
    <t>SUB VOTE  :  NO:2028</t>
  </si>
  <si>
    <t xml:space="preserve">To construct  Manga village gravity water scheme by June 2017 </t>
  </si>
  <si>
    <t>To sensitize the community on HIV/AIDS prevention at 19 Streets/villages through cinema show by June, 2017</t>
  </si>
  <si>
    <t>To facilitate HIV/AIDS activities by June, 2017</t>
  </si>
  <si>
    <t>Total - NMSF</t>
  </si>
  <si>
    <t>CARRY OVER ACTIVITIES FOR THE FINANCIAL YEAR 2015/2016</t>
  </si>
  <si>
    <t>FUNDER COUNCIL DEVELOPMENT COMMUNITY FUND (CDCF)</t>
  </si>
  <si>
    <t>Total - CDCF</t>
  </si>
  <si>
    <t>To facilitate  activities finanvced by CDCF by June, 2017</t>
  </si>
  <si>
    <t>FUNDER HEALTH SECTOR BASKET FUND (HSBF)</t>
  </si>
  <si>
    <t>To facilitate  activities finanvced by Health sector Basket fund (HSBF) by June, 2017</t>
  </si>
  <si>
    <t>Total - HSBF</t>
  </si>
  <si>
    <t xml:space="preserve">To facilitate the actvities financed by Tanzania Social Action Fund by June(TASAF), 2017
 </t>
  </si>
  <si>
    <t>Total - TASAF</t>
  </si>
  <si>
    <t>Total for secton</t>
  </si>
  <si>
    <t>Total -ROAD FUND</t>
  </si>
  <si>
    <t>To conduct follow up missions on 36 signed community declarations by June 2017</t>
  </si>
  <si>
    <t>Activirty Code</t>
  </si>
  <si>
    <t>To cary out 15 KM of routine maintainance at Makambako Town street Roads( Kiumba street  5Km, Makambako Town 10Km) by Juni 2017</t>
  </si>
  <si>
    <t>To cary out 16.2Km of sport improvement at Makambako Town Council (Makambako street 2 Km, Ubena sreet 3Km, Mjimwema 3Km, Kiumba-Ngamanga Road 8.2 Km) By Juni 2017</t>
  </si>
  <si>
    <t>To cary out 37Km of sport improvement at Makambako Town Council (Makambako -Ibumila,Malombwe-Mkolango, Kifumbe-Igongolo, Manga-Igongolo)  ifikapo Juni 2017</t>
  </si>
  <si>
    <t>Tonstruct 2 Bridges/Drift (2 Bridge along Makambako-Ibumila-Mtulingala Roads,2 culverts along Manga-Igongolo Road and 1 Curvert along Kifumbe, Igongolo Roads by Juni 2017</t>
  </si>
  <si>
    <t>Follow up and Supervision of Roads and Brides construction by Juni 2017</t>
  </si>
  <si>
    <t>FIRST  QUARTER ( JULY - SEPTEMBER,2016) PROGRESS REPORT FOR THE FINANCIAL YEAR 2016/2017</t>
  </si>
  <si>
    <t>SECTION No: 5012      Name: HEALTH CENTRES</t>
  </si>
  <si>
    <t xml:space="preserve">To support construction 2 classrooms and 1 office  at Kwauchungu  primary school  [LLG]by June,2017
</t>
  </si>
  <si>
    <t>PROJECT NAME: Rural water supply and sanitation</t>
  </si>
  <si>
    <t xml:space="preserve">To support construction 1 teacher's house at Mahongole Primary School
  by June,2017
</t>
  </si>
  <si>
    <t>PROJECT NAME:  Primary Health Care</t>
  </si>
  <si>
    <r>
      <rPr>
        <b/>
        <sz val="11"/>
        <color indexed="8"/>
        <rFont val="Calibri"/>
        <family val="2"/>
      </rPr>
      <t>OBJECTIVE DESCRIPTION:</t>
    </r>
    <r>
      <rPr>
        <sz val="11"/>
        <color theme="1"/>
        <rFont val="Calibri"/>
        <family val="2"/>
      </rPr>
      <t xml:space="preserve"> Increase quantity and Quality of social services and Infrastructure</t>
    </r>
  </si>
  <si>
    <t>SUB VOTE NAME:  Policy and Planning</t>
  </si>
  <si>
    <t>PROJECT NAME:  District Development Project</t>
  </si>
  <si>
    <r>
      <rPr>
        <b/>
        <sz val="11"/>
        <color indexed="8"/>
        <rFont val="Calibri"/>
        <family val="2"/>
      </rPr>
      <t>OBJECTIVE DESCRIPTION</t>
    </r>
    <r>
      <rPr>
        <sz val="11"/>
        <color theme="1"/>
        <rFont val="Calibri"/>
        <family val="2"/>
      </rPr>
      <t>: Increase quantity and Quality of social services and Infrastructure</t>
    </r>
  </si>
  <si>
    <t>PROJECT NAME:  Urban Water Supply and Sewerage</t>
  </si>
  <si>
    <r>
      <t xml:space="preserve">SUB VOTE No: </t>
    </r>
    <r>
      <rPr>
        <b/>
        <sz val="11"/>
        <color indexed="10"/>
        <rFont val="Arial Narrow"/>
        <family val="2"/>
      </rPr>
      <t>5009</t>
    </r>
  </si>
  <si>
    <r>
      <t xml:space="preserve">PROJECT CODE: </t>
    </r>
    <r>
      <rPr>
        <b/>
        <sz val="11"/>
        <color indexed="10"/>
        <rFont val="Arial Narrow"/>
        <family val="2"/>
      </rPr>
      <t>3218</t>
    </r>
  </si>
  <si>
    <r>
      <t xml:space="preserve">SUB VOTE No: </t>
    </r>
    <r>
      <rPr>
        <b/>
        <sz val="11"/>
        <color indexed="10"/>
        <rFont val="Arial Narrow"/>
        <family val="2"/>
      </rPr>
      <t>5027</t>
    </r>
  </si>
  <si>
    <r>
      <t>PROJECT CODE:</t>
    </r>
    <r>
      <rPr>
        <b/>
        <sz val="11"/>
        <color indexed="10"/>
        <rFont val="Arial Narrow"/>
        <family val="2"/>
      </rPr>
      <t xml:space="preserve"> 3218</t>
    </r>
  </si>
  <si>
    <r>
      <t xml:space="preserve">SUB VOTE No: </t>
    </r>
    <r>
      <rPr>
        <b/>
        <sz val="11"/>
        <color indexed="10"/>
        <rFont val="Arial Narrow"/>
        <family val="2"/>
      </rPr>
      <t>508D</t>
    </r>
  </si>
  <si>
    <r>
      <t xml:space="preserve">SUB VOTE No: </t>
    </r>
    <r>
      <rPr>
        <b/>
        <sz val="11"/>
        <color indexed="10"/>
        <rFont val="Arial Narrow"/>
        <family val="2"/>
      </rPr>
      <t>508B</t>
    </r>
  </si>
  <si>
    <t>SUB VOTE NAME: Administration and General</t>
  </si>
  <si>
    <r>
      <t xml:space="preserve">SUB VOTE No: </t>
    </r>
    <r>
      <rPr>
        <b/>
        <sz val="11"/>
        <color indexed="10"/>
        <rFont val="Arial Narrow"/>
        <family val="2"/>
      </rPr>
      <t>5014</t>
    </r>
  </si>
  <si>
    <r>
      <t xml:space="preserve">OBJECTIVE CODE: </t>
    </r>
    <r>
      <rPr>
        <b/>
        <sz val="11"/>
        <color indexed="10"/>
        <rFont val="Arial Narrow"/>
        <family val="2"/>
      </rPr>
      <t>D</t>
    </r>
  </si>
  <si>
    <r>
      <t xml:space="preserve">PROJECT CODE: </t>
    </r>
    <r>
      <rPr>
        <b/>
        <sz val="11"/>
        <color indexed="10"/>
        <rFont val="Arial Narrow"/>
        <family val="2"/>
      </rPr>
      <t>4101</t>
    </r>
  </si>
  <si>
    <r>
      <t>SUB VOTE No:</t>
    </r>
    <r>
      <rPr>
        <b/>
        <sz val="11"/>
        <color indexed="10"/>
        <rFont val="Arial Narrow"/>
        <family val="2"/>
      </rPr>
      <t xml:space="preserve"> 5014</t>
    </r>
  </si>
  <si>
    <r>
      <t>OBJECTIVE CODE:</t>
    </r>
    <r>
      <rPr>
        <b/>
        <sz val="11"/>
        <color indexed="10"/>
        <rFont val="Arial Narrow"/>
        <family val="2"/>
      </rPr>
      <t>A</t>
    </r>
  </si>
  <si>
    <r>
      <t>PROJECT CODE:</t>
    </r>
    <r>
      <rPr>
        <b/>
        <sz val="11"/>
        <color indexed="10"/>
        <rFont val="Arial Narrow"/>
        <family val="2"/>
      </rPr>
      <t xml:space="preserve"> 5492</t>
    </r>
  </si>
  <si>
    <r>
      <t>OBJECTIVE CODE:</t>
    </r>
    <r>
      <rPr>
        <b/>
        <sz val="11"/>
        <color indexed="10"/>
        <rFont val="Arial Narrow"/>
        <family val="2"/>
      </rPr>
      <t xml:space="preserve"> C</t>
    </r>
  </si>
  <si>
    <r>
      <t xml:space="preserve">SUB VOTE No: </t>
    </r>
    <r>
      <rPr>
        <b/>
        <sz val="11"/>
        <color indexed="10"/>
        <rFont val="Arial Narrow"/>
        <family val="2"/>
      </rPr>
      <t>5000</t>
    </r>
  </si>
  <si>
    <r>
      <t>OBJECTIVE CODE:</t>
    </r>
    <r>
      <rPr>
        <b/>
        <sz val="11"/>
        <color indexed="10"/>
        <rFont val="Arial Narrow"/>
        <family val="2"/>
      </rPr>
      <t xml:space="preserve"> D</t>
    </r>
  </si>
  <si>
    <r>
      <t>OBJECTIVE CODE:</t>
    </r>
    <r>
      <rPr>
        <b/>
        <sz val="11"/>
        <color indexed="10"/>
        <rFont val="Arial Narrow"/>
        <family val="2"/>
      </rPr>
      <t xml:space="preserve">C </t>
    </r>
  </si>
  <si>
    <r>
      <t xml:space="preserve">PROJECT CODE: </t>
    </r>
    <r>
      <rPr>
        <b/>
        <sz val="11"/>
        <color indexed="10"/>
        <rFont val="Arial Narrow"/>
        <family val="2"/>
      </rPr>
      <t xml:space="preserve"> 3280</t>
    </r>
  </si>
  <si>
    <r>
      <t xml:space="preserve">SUB VOTE CODE: </t>
    </r>
    <r>
      <rPr>
        <b/>
        <sz val="11"/>
        <color indexed="10"/>
        <rFont val="Arial Narrow"/>
        <family val="2"/>
      </rPr>
      <t>5017</t>
    </r>
  </si>
  <si>
    <r>
      <t xml:space="preserve">PROJECT CODE: </t>
    </r>
    <r>
      <rPr>
        <b/>
        <sz val="11"/>
        <color indexed="10"/>
        <rFont val="Arial Narrow"/>
        <family val="2"/>
      </rPr>
      <t>5492</t>
    </r>
  </si>
  <si>
    <r>
      <t xml:space="preserve">PROJECT CODE: </t>
    </r>
    <r>
      <rPr>
        <b/>
        <sz val="11"/>
        <color indexed="10"/>
        <rFont val="Arial Narrow"/>
        <family val="2"/>
      </rPr>
      <t>3280</t>
    </r>
  </si>
  <si>
    <r>
      <t>SUB VOTE No:</t>
    </r>
    <r>
      <rPr>
        <b/>
        <sz val="11"/>
        <color indexed="10"/>
        <rFont val="Arial Narrow"/>
        <family val="2"/>
      </rPr>
      <t xml:space="preserve"> 5017</t>
    </r>
  </si>
  <si>
    <r>
      <t>SUB VOTE No:</t>
    </r>
    <r>
      <rPr>
        <b/>
        <sz val="11"/>
        <color indexed="10"/>
        <rFont val="Arial Narrow"/>
        <family val="2"/>
      </rPr>
      <t xml:space="preserve"> 5036</t>
    </r>
  </si>
  <si>
    <t>To support MAKUWASA to install surface pump,sump well and pump house maintenance (HLG) By June 2017</t>
  </si>
  <si>
    <t xml:space="preserve">To carry out 12 Km of spot improvement at 
 Mlowa-Mkolango- Manga by June 2017
</t>
  </si>
  <si>
    <t xml:space="preserv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</si>
</sst>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_(* #,##0.0_);_(* \(#,##0.0\);_(* &quot;-&quot;??_);_(@_)"/>
    <numFmt numFmtId="171" formatCode="0.0"/>
    <numFmt numFmtId="172" formatCode="0.0000"/>
    <numFmt numFmtId="173" formatCode="0.000"/>
    <numFmt numFmtId="174" formatCode="_(* #,##0.000_);_(* \(#,##0.000\);_(* &quot;-&quot;??_);_(@_)"/>
    <numFmt numFmtId="175" formatCode="_(* #,##0.0000_);_(* \(#,##0.0000\);_(* &quot;-&quot;??_);_(@_)"/>
    <numFmt numFmtId="176" formatCode="_(* #,##0.00000_);_(* \(#,##0.00000\);_(* &quot;-&quot;??_);_(@_)"/>
    <numFmt numFmtId="177" formatCode="0.000000"/>
    <numFmt numFmtId="178" formatCode="0.00000"/>
  </numFmts>
  <fonts count="71">
    <font>
      <sz val="11"/>
      <color theme="1"/>
      <name val="Calibri"/>
      <family val="2"/>
    </font>
    <font>
      <sz val="11"/>
      <color indexed="8"/>
      <name val="Calibri"/>
      <family val="2"/>
    </font>
    <font>
      <sz val="11"/>
      <color indexed="8"/>
      <name val="Arial Narrow"/>
      <family val="2"/>
    </font>
    <font>
      <sz val="8"/>
      <name val="Calibri"/>
      <family val="2"/>
    </font>
    <font>
      <b/>
      <sz val="11"/>
      <color indexed="8"/>
      <name val="Arial Narrow"/>
      <family val="2"/>
    </font>
    <font>
      <b/>
      <sz val="12"/>
      <color indexed="8"/>
      <name val="Arial Narrow"/>
      <family val="2"/>
    </font>
    <font>
      <b/>
      <sz val="14"/>
      <color indexed="8"/>
      <name val="Arial Narrow"/>
      <family val="2"/>
    </font>
    <font>
      <b/>
      <sz val="11"/>
      <color indexed="8"/>
      <name val="Calibri"/>
      <family val="2"/>
    </font>
    <font>
      <sz val="12"/>
      <color indexed="8"/>
      <name val="Arial Narrow"/>
      <family val="2"/>
    </font>
    <font>
      <u val="single"/>
      <sz val="11"/>
      <color indexed="12"/>
      <name val="Calibri"/>
      <family val="2"/>
    </font>
    <font>
      <u val="single"/>
      <sz val="11"/>
      <color indexed="36"/>
      <name val="Calibri"/>
      <family val="2"/>
    </font>
    <font>
      <sz val="11"/>
      <color indexed="10"/>
      <name val="Arial Narrow"/>
      <family val="2"/>
    </font>
    <font>
      <b/>
      <sz val="11"/>
      <color indexed="10"/>
      <name val="Arial Narrow"/>
      <family val="2"/>
    </font>
    <font>
      <sz val="11"/>
      <name val="Arial Narrow"/>
      <family val="2"/>
    </font>
    <font>
      <b/>
      <sz val="11"/>
      <name val="Arial Narrow"/>
      <family val="2"/>
    </font>
    <font>
      <b/>
      <sz val="12"/>
      <name val="Arial Narrow"/>
      <family val="2"/>
    </font>
    <font>
      <b/>
      <sz val="12"/>
      <color indexed="10"/>
      <name val="Arial Narrow"/>
      <family val="2"/>
    </font>
    <font>
      <b/>
      <sz val="10"/>
      <name val="Arial"/>
      <family val="2"/>
    </font>
    <font>
      <b/>
      <sz val="11"/>
      <color indexed="10"/>
      <name val="Calibri"/>
      <family val="2"/>
    </font>
    <font>
      <b/>
      <sz val="10"/>
      <color indexed="8"/>
      <name val="Arial Narrow"/>
      <family val="2"/>
    </font>
    <font>
      <sz val="12"/>
      <name val="Arial Narrow"/>
      <family val="2"/>
    </font>
    <font>
      <sz val="10"/>
      <name val="Arial"/>
      <family val="2"/>
    </font>
    <font>
      <b/>
      <sz val="16"/>
      <color indexed="8"/>
      <name val="Arial Narrow"/>
      <family val="2"/>
    </font>
    <font>
      <b/>
      <sz val="14"/>
      <name val="Arial Narrow"/>
      <family val="2"/>
    </font>
    <font>
      <b/>
      <sz val="14"/>
      <color indexed="10"/>
      <name val="Arial Narrow"/>
      <family val="2"/>
    </font>
    <font>
      <sz val="10"/>
      <color indexed="10"/>
      <name val="Arial"/>
      <family val="2"/>
    </font>
    <font>
      <sz val="11"/>
      <name val="Arial"/>
      <family val="2"/>
    </font>
    <font>
      <sz val="10"/>
      <color indexed="8"/>
      <name val="Arial Narrow"/>
      <family val="2"/>
    </font>
    <font>
      <sz val="10"/>
      <color indexed="8"/>
      <name val="Arial"/>
      <family val="2"/>
    </font>
    <font>
      <sz val="10"/>
      <name val="Arial Narrow"/>
      <family val="2"/>
    </font>
    <font>
      <sz val="11"/>
      <color indexed="8"/>
      <name val="Arial"/>
      <family val="2"/>
    </font>
    <font>
      <sz val="12"/>
      <color indexed="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0"/>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Narrow"/>
      <family val="2"/>
    </font>
    <font>
      <sz val="12"/>
      <color rgb="FF000000"/>
      <name val="Arial Narrow"/>
      <family val="2"/>
    </font>
    <font>
      <b/>
      <sz val="11"/>
      <color rgb="FFFF0000"/>
      <name val="Arial"/>
      <family val="2"/>
    </font>
    <font>
      <b/>
      <sz val="11"/>
      <color rgb="FFFF0000"/>
      <name val="Arial Narrow"/>
      <family val="2"/>
    </font>
    <font>
      <b/>
      <sz val="14"/>
      <color rgb="FFFF0000"/>
      <name val="Arial Narrow"/>
      <family val="2"/>
    </font>
    <font>
      <sz val="11"/>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7">
    <xf numFmtId="0" fontId="0" fillId="0" borderId="0" xfId="0" applyFont="1" applyAlignment="1">
      <alignment/>
    </xf>
    <xf numFmtId="43" fontId="1" fillId="0" borderId="0" xfId="42" applyFont="1" applyAlignment="1">
      <alignment/>
    </xf>
    <xf numFmtId="43" fontId="2" fillId="0" borderId="10" xfId="42" applyFont="1" applyBorder="1" applyAlignment="1">
      <alignment vertical="top" wrapText="1"/>
    </xf>
    <xf numFmtId="0" fontId="2" fillId="0" borderId="0" xfId="0" applyFont="1" applyAlignment="1">
      <alignment/>
    </xf>
    <xf numFmtId="43" fontId="2" fillId="0" borderId="0" xfId="42" applyFont="1" applyAlignment="1">
      <alignment/>
    </xf>
    <xf numFmtId="0" fontId="4" fillId="0" borderId="10" xfId="0" applyFont="1" applyFill="1" applyBorder="1" applyAlignment="1">
      <alignment horizontal="center" vertical="top" wrapText="1"/>
    </xf>
    <xf numFmtId="0" fontId="2"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65" fontId="4" fillId="0" borderId="0" xfId="42" applyNumberFormat="1" applyFont="1" applyBorder="1" applyAlignment="1">
      <alignment/>
    </xf>
    <xf numFmtId="0" fontId="4" fillId="0" borderId="0" xfId="0" applyFont="1" applyAlignment="1">
      <alignment/>
    </xf>
    <xf numFmtId="0" fontId="13" fillId="0" borderId="10" xfId="0" applyFont="1" applyBorder="1" applyAlignment="1">
      <alignment vertical="top"/>
    </xf>
    <xf numFmtId="0" fontId="13" fillId="0" borderId="10" xfId="0" applyFont="1" applyBorder="1" applyAlignment="1">
      <alignment vertical="top" wrapText="1"/>
    </xf>
    <xf numFmtId="43" fontId="13" fillId="0" borderId="10" xfId="42" applyFont="1" applyBorder="1" applyAlignment="1">
      <alignment vertical="top" wrapText="1"/>
    </xf>
    <xf numFmtId="43" fontId="4" fillId="0" borderId="0" xfId="42" applyFont="1" applyBorder="1" applyAlignment="1">
      <alignment/>
    </xf>
    <xf numFmtId="0" fontId="2" fillId="0" borderId="10" xfId="0" applyFont="1" applyBorder="1" applyAlignment="1">
      <alignment vertical="top" wrapText="1"/>
    </xf>
    <xf numFmtId="43" fontId="4" fillId="0" borderId="10" xfId="42" applyFont="1" applyBorder="1" applyAlignment="1">
      <alignment wrapText="1"/>
    </xf>
    <xf numFmtId="0" fontId="2" fillId="0" borderId="0" xfId="0" applyFont="1" applyAlignment="1">
      <alignment/>
    </xf>
    <xf numFmtId="43" fontId="2" fillId="0" borderId="0" xfId="42" applyFont="1" applyAlignment="1">
      <alignment/>
    </xf>
    <xf numFmtId="0" fontId="2" fillId="0" borderId="0" xfId="0" applyFont="1" applyBorder="1" applyAlignment="1">
      <alignment/>
    </xf>
    <xf numFmtId="0" fontId="17" fillId="0" borderId="0" xfId="0" applyFont="1" applyBorder="1" applyAlignment="1">
      <alignment/>
    </xf>
    <xf numFmtId="0" fontId="0" fillId="0" borderId="0" xfId="0" applyBorder="1" applyAlignment="1">
      <alignment/>
    </xf>
    <xf numFmtId="0" fontId="14" fillId="0" borderId="0" xfId="0" applyFont="1" applyAlignment="1">
      <alignment/>
    </xf>
    <xf numFmtId="0" fontId="13" fillId="0" borderId="0" xfId="0" applyFont="1" applyAlignment="1">
      <alignment/>
    </xf>
    <xf numFmtId="0" fontId="11" fillId="0" borderId="0" xfId="0" applyFont="1" applyAlignment="1">
      <alignment/>
    </xf>
    <xf numFmtId="0" fontId="2" fillId="0" borderId="0" xfId="0" applyFont="1" applyBorder="1" applyAlignment="1">
      <alignment/>
    </xf>
    <xf numFmtId="0" fontId="14" fillId="0" borderId="0" xfId="0" applyFont="1" applyBorder="1" applyAlignment="1">
      <alignment/>
    </xf>
    <xf numFmtId="0" fontId="8" fillId="0" borderId="10" xfId="0" applyFont="1" applyBorder="1" applyAlignment="1">
      <alignment vertical="top" wrapText="1"/>
    </xf>
    <xf numFmtId="0" fontId="8" fillId="0" borderId="0" xfId="0" applyFont="1" applyBorder="1" applyAlignment="1">
      <alignment vertical="top" wrapText="1"/>
    </xf>
    <xf numFmtId="43" fontId="8" fillId="0" borderId="10" xfId="42" applyFont="1" applyBorder="1" applyAlignment="1">
      <alignment vertical="top" wrapText="1"/>
    </xf>
    <xf numFmtId="0" fontId="14" fillId="0" borderId="0" xfId="0" applyFont="1" applyAlignment="1">
      <alignment horizontal="left"/>
    </xf>
    <xf numFmtId="0" fontId="14" fillId="0" borderId="0" xfId="0" applyFont="1" applyAlignment="1">
      <alignment/>
    </xf>
    <xf numFmtId="0" fontId="18" fillId="0" borderId="0" xfId="0" applyFont="1" applyAlignment="1">
      <alignment horizontal="center"/>
    </xf>
    <xf numFmtId="3" fontId="2" fillId="33" borderId="10" xfId="0" applyNumberFormat="1" applyFont="1" applyFill="1" applyBorder="1" applyAlignment="1">
      <alignment wrapText="1"/>
    </xf>
    <xf numFmtId="0" fontId="13" fillId="33" borderId="10" xfId="0" applyFont="1" applyFill="1" applyBorder="1" applyAlignment="1">
      <alignment vertical="top" wrapText="1"/>
    </xf>
    <xf numFmtId="0" fontId="5" fillId="33" borderId="10" xfId="0" applyFont="1" applyFill="1" applyBorder="1" applyAlignment="1">
      <alignment vertical="top" wrapText="1"/>
    </xf>
    <xf numFmtId="0" fontId="13" fillId="33" borderId="10" xfId="0" applyFont="1" applyFill="1" applyBorder="1" applyAlignment="1">
      <alignment vertical="top"/>
    </xf>
    <xf numFmtId="0" fontId="4" fillId="34" borderId="10" xfId="0" applyFont="1" applyFill="1" applyBorder="1" applyAlignment="1">
      <alignment/>
    </xf>
    <xf numFmtId="43" fontId="4" fillId="34" borderId="10" xfId="42" applyFont="1" applyFill="1" applyBorder="1" applyAlignment="1">
      <alignment/>
    </xf>
    <xf numFmtId="0" fontId="19" fillId="0" borderId="10" xfId="0" applyFont="1" applyFill="1" applyBorder="1" applyAlignment="1">
      <alignment horizontal="center" wrapText="1"/>
    </xf>
    <xf numFmtId="0" fontId="19" fillId="0" borderId="10" xfId="0" applyFont="1" applyFill="1" applyBorder="1" applyAlignment="1">
      <alignment horizontal="center" textRotation="90" wrapText="1"/>
    </xf>
    <xf numFmtId="43" fontId="19" fillId="0" borderId="10" xfId="42" applyFont="1" applyFill="1" applyBorder="1" applyAlignment="1">
      <alignment horizontal="center" textRotation="90" wrapText="1"/>
    </xf>
    <xf numFmtId="43" fontId="19" fillId="0" borderId="10" xfId="42" applyFont="1" applyFill="1" applyBorder="1" applyAlignment="1">
      <alignment horizontal="center" wrapText="1"/>
    </xf>
    <xf numFmtId="43" fontId="0" fillId="0" borderId="0" xfId="42" applyFont="1" applyAlignment="1">
      <alignment/>
    </xf>
    <xf numFmtId="43" fontId="11" fillId="0" borderId="0" xfId="42" applyFont="1" applyAlignment="1">
      <alignment/>
    </xf>
    <xf numFmtId="43" fontId="14" fillId="34" borderId="10" xfId="42" applyFont="1" applyFill="1" applyBorder="1" applyAlignment="1">
      <alignment vertical="top" wrapText="1"/>
    </xf>
    <xf numFmtId="43" fontId="13" fillId="33" borderId="10" xfId="42" applyFont="1" applyFill="1" applyBorder="1" applyAlignment="1">
      <alignment vertical="top" wrapText="1"/>
    </xf>
    <xf numFmtId="0" fontId="5" fillId="0" borderId="0" xfId="0" applyFont="1" applyFill="1" applyBorder="1" applyAlignment="1">
      <alignment vertical="top" wrapText="1"/>
    </xf>
    <xf numFmtId="43" fontId="2" fillId="0" borderId="10" xfId="42" applyFont="1" applyFill="1" applyBorder="1" applyAlignment="1">
      <alignment horizontal="center" vertical="top" wrapText="1"/>
    </xf>
    <xf numFmtId="0" fontId="0" fillId="0" borderId="0" xfId="0" applyFill="1" applyAlignment="1">
      <alignment/>
    </xf>
    <xf numFmtId="0" fontId="8" fillId="0" borderId="10" xfId="0" applyFont="1" applyBorder="1" applyAlignment="1">
      <alignment horizontal="left" vertical="top" wrapText="1"/>
    </xf>
    <xf numFmtId="0" fontId="13" fillId="0" borderId="0" xfId="0" applyFont="1" applyFill="1" applyBorder="1" applyAlignment="1">
      <alignment vertical="top"/>
    </xf>
    <xf numFmtId="0" fontId="2" fillId="0" borderId="10" xfId="0" applyFont="1" applyFill="1" applyBorder="1" applyAlignment="1">
      <alignment horizontal="center" vertical="top" wrapText="1"/>
    </xf>
    <xf numFmtId="0" fontId="13" fillId="0" borderId="10" xfId="0" applyFont="1" applyBorder="1" applyAlignment="1">
      <alignment horizontal="center" vertical="top"/>
    </xf>
    <xf numFmtId="0" fontId="2" fillId="0" borderId="0" xfId="0" applyFont="1" applyAlignment="1">
      <alignment/>
    </xf>
    <xf numFmtId="170" fontId="13" fillId="0" borderId="10" xfId="42" applyNumberFormat="1" applyFont="1" applyBorder="1" applyAlignment="1">
      <alignment vertical="top" wrapText="1"/>
    </xf>
    <xf numFmtId="43" fontId="2" fillId="0" borderId="0" xfId="0" applyNumberFormat="1" applyFont="1" applyAlignment="1">
      <alignment/>
    </xf>
    <xf numFmtId="0" fontId="2" fillId="33" borderId="10" xfId="0" applyFont="1" applyFill="1" applyBorder="1" applyAlignment="1">
      <alignment vertical="top" wrapText="1"/>
    </xf>
    <xf numFmtId="43" fontId="4" fillId="33" borderId="10" xfId="42" applyFont="1" applyFill="1" applyBorder="1" applyAlignment="1">
      <alignment wrapText="1"/>
    </xf>
    <xf numFmtId="0" fontId="4" fillId="0" borderId="0" xfId="0" applyFont="1" applyAlignment="1">
      <alignment/>
    </xf>
    <xf numFmtId="0" fontId="4" fillId="0" borderId="0" xfId="0" applyFont="1" applyFill="1" applyBorder="1" applyAlignment="1">
      <alignment horizontal="center" vertical="top" wrapText="1"/>
    </xf>
    <xf numFmtId="43" fontId="4" fillId="0" borderId="0" xfId="42" applyFont="1" applyFill="1" applyBorder="1" applyAlignment="1">
      <alignment horizontal="center" vertical="top" wrapText="1"/>
    </xf>
    <xf numFmtId="0" fontId="2" fillId="0" borderId="0" xfId="0" applyFont="1" applyFill="1" applyBorder="1" applyAlignment="1">
      <alignment horizontal="center" vertical="top" wrapText="1"/>
    </xf>
    <xf numFmtId="0" fontId="4" fillId="33" borderId="10" xfId="0" applyFont="1" applyFill="1" applyBorder="1" applyAlignment="1">
      <alignment horizontal="center" vertical="top" wrapText="1"/>
    </xf>
    <xf numFmtId="43" fontId="4" fillId="33" borderId="10" xfId="42" applyFont="1" applyFill="1" applyBorder="1" applyAlignment="1">
      <alignment horizontal="center" vertical="top" wrapText="1"/>
    </xf>
    <xf numFmtId="0" fontId="19" fillId="0" borderId="0" xfId="0" applyFont="1" applyFill="1" applyBorder="1" applyAlignment="1">
      <alignment vertical="top" wrapText="1"/>
    </xf>
    <xf numFmtId="0" fontId="13" fillId="0" borderId="10" xfId="0" applyFont="1" applyBorder="1" applyAlignment="1">
      <alignment horizontal="center" vertical="top" wrapText="1"/>
    </xf>
    <xf numFmtId="0" fontId="13" fillId="0" borderId="10" xfId="0" applyFont="1" applyFill="1" applyBorder="1" applyAlignment="1">
      <alignment vertical="top" wrapText="1"/>
    </xf>
    <xf numFmtId="0" fontId="21" fillId="0" borderId="10" xfId="0" applyFont="1" applyBorder="1" applyAlignment="1">
      <alignment vertical="top"/>
    </xf>
    <xf numFmtId="43" fontId="2" fillId="0" borderId="10" xfId="42" applyFont="1" applyBorder="1" applyAlignment="1">
      <alignment horizontal="center" vertical="top"/>
    </xf>
    <xf numFmtId="43" fontId="13" fillId="0" borderId="10" xfId="42" applyFont="1" applyBorder="1" applyAlignment="1">
      <alignment horizontal="center" vertical="top" wrapText="1"/>
    </xf>
    <xf numFmtId="0" fontId="4"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xf>
    <xf numFmtId="165" fontId="2" fillId="0" borderId="10" xfId="42" applyNumberFormat="1" applyFont="1" applyBorder="1" applyAlignment="1">
      <alignment horizontal="left" vertical="top" wrapText="1"/>
    </xf>
    <xf numFmtId="0" fontId="25" fillId="0" borderId="0" xfId="0" applyFont="1" applyAlignment="1">
      <alignment/>
    </xf>
    <xf numFmtId="0" fontId="2" fillId="0" borderId="10" xfId="0" applyFont="1" applyBorder="1" applyAlignment="1">
      <alignment vertical="top" wrapText="1"/>
    </xf>
    <xf numFmtId="43" fontId="2" fillId="0" borderId="10" xfId="42" applyFont="1" applyBorder="1" applyAlignment="1">
      <alignment vertical="top"/>
    </xf>
    <xf numFmtId="165" fontId="2" fillId="0" borderId="10" xfId="44" applyNumberFormat="1" applyFont="1" applyBorder="1" applyAlignment="1">
      <alignment vertical="top" wrapText="1"/>
    </xf>
    <xf numFmtId="43" fontId="2" fillId="0" borderId="0" xfId="44" applyFont="1" applyAlignment="1">
      <alignment vertical="top"/>
    </xf>
    <xf numFmtId="0" fontId="26" fillId="0" borderId="0" xfId="0" applyFont="1" applyAlignment="1">
      <alignment/>
    </xf>
    <xf numFmtId="0" fontId="13" fillId="0" borderId="10" xfId="0" applyFont="1" applyBorder="1" applyAlignment="1">
      <alignment horizontal="left" vertical="top" wrapText="1"/>
    </xf>
    <xf numFmtId="4" fontId="2" fillId="0" borderId="10" xfId="0" applyNumberFormat="1" applyFont="1" applyBorder="1" applyAlignment="1">
      <alignment vertical="top"/>
    </xf>
    <xf numFmtId="43" fontId="27" fillId="0" borderId="10" xfId="44" applyFont="1" applyBorder="1" applyAlignment="1">
      <alignment vertical="top"/>
    </xf>
    <xf numFmtId="165" fontId="2" fillId="0" borderId="10" xfId="44" applyNumberFormat="1" applyFont="1" applyFill="1" applyBorder="1" applyAlignment="1">
      <alignment vertical="top" wrapText="1"/>
    </xf>
    <xf numFmtId="43" fontId="2" fillId="0" borderId="10" xfId="44" applyFont="1" applyFill="1" applyBorder="1" applyAlignment="1">
      <alignment vertical="top"/>
    </xf>
    <xf numFmtId="0" fontId="8" fillId="0" borderId="10" xfId="58" applyFont="1" applyFill="1" applyBorder="1" applyAlignment="1">
      <alignment vertical="top" wrapText="1"/>
      <protection/>
    </xf>
    <xf numFmtId="0" fontId="8" fillId="0" borderId="0" xfId="0" applyFont="1" applyFill="1" applyAlignment="1">
      <alignment wrapText="1"/>
    </xf>
    <xf numFmtId="0" fontId="13" fillId="0" borderId="11" xfId="0" applyFont="1" applyBorder="1" applyAlignment="1">
      <alignment vertical="top" wrapText="1"/>
    </xf>
    <xf numFmtId="0" fontId="20" fillId="0" borderId="10" xfId="0" applyFont="1" applyBorder="1" applyAlignment="1">
      <alignment vertical="top" wrapText="1"/>
    </xf>
    <xf numFmtId="43" fontId="2" fillId="0" borderId="10" xfId="44" applyFont="1" applyBorder="1" applyAlignment="1">
      <alignment vertical="top"/>
    </xf>
    <xf numFmtId="43" fontId="2" fillId="0" borderId="10" xfId="44" applyFont="1" applyBorder="1" applyAlignment="1">
      <alignment vertical="top"/>
    </xf>
    <xf numFmtId="0" fontId="19" fillId="0" borderId="11" xfId="0" applyFont="1" applyFill="1" applyBorder="1" applyAlignment="1">
      <alignment textRotation="90" wrapText="1"/>
    </xf>
    <xf numFmtId="0" fontId="19" fillId="0" borderId="10" xfId="0" applyFont="1" applyFill="1" applyBorder="1" applyAlignment="1">
      <alignment textRotation="90" wrapText="1"/>
    </xf>
    <xf numFmtId="0" fontId="21" fillId="0" borderId="0" xfId="0" applyFont="1" applyAlignment="1">
      <alignment/>
    </xf>
    <xf numFmtId="165" fontId="8" fillId="0" borderId="10" xfId="44" applyNumberFormat="1" applyFont="1" applyBorder="1" applyAlignment="1">
      <alignment vertical="top"/>
    </xf>
    <xf numFmtId="43" fontId="2" fillId="0" borderId="0" xfId="42" applyFont="1" applyAlignment="1">
      <alignment vertical="top"/>
    </xf>
    <xf numFmtId="0" fontId="13" fillId="0" borderId="0" xfId="0" applyFont="1" applyBorder="1" applyAlignment="1">
      <alignment/>
    </xf>
    <xf numFmtId="0" fontId="11" fillId="0" borderId="0" xfId="0" applyFont="1" applyBorder="1" applyAlignment="1">
      <alignment/>
    </xf>
    <xf numFmtId="0" fontId="25" fillId="0" borderId="0" xfId="0" applyFont="1" applyBorder="1" applyAlignment="1">
      <alignment/>
    </xf>
    <xf numFmtId="0" fontId="2" fillId="0" borderId="10" xfId="0" applyFont="1" applyBorder="1" applyAlignment="1">
      <alignment horizontal="left" vertical="top" wrapText="1"/>
    </xf>
    <xf numFmtId="43" fontId="2" fillId="0" borderId="0" xfId="44" applyFont="1" applyAlignment="1">
      <alignment horizontal="right" vertical="top"/>
    </xf>
    <xf numFmtId="0" fontId="0" fillId="35" borderId="10" xfId="0" applyFill="1" applyBorder="1" applyAlignment="1">
      <alignment/>
    </xf>
    <xf numFmtId="0" fontId="4" fillId="35" borderId="10" xfId="0" applyFont="1" applyFill="1" applyBorder="1" applyAlignment="1">
      <alignment/>
    </xf>
    <xf numFmtId="43" fontId="5" fillId="35" borderId="10" xfId="42" applyFont="1" applyFill="1" applyBorder="1" applyAlignment="1">
      <alignment/>
    </xf>
    <xf numFmtId="165" fontId="2" fillId="0" borderId="10" xfId="42" applyNumberFormat="1" applyFont="1" applyBorder="1" applyAlignment="1">
      <alignment vertical="top" wrapText="1"/>
    </xf>
    <xf numFmtId="43" fontId="2" fillId="0" borderId="0" xfId="42" applyFont="1" applyAlignment="1">
      <alignment vertical="top"/>
    </xf>
    <xf numFmtId="0" fontId="0" fillId="0" borderId="10" xfId="0" applyBorder="1" applyAlignment="1">
      <alignment vertical="top"/>
    </xf>
    <xf numFmtId="0" fontId="0" fillId="0" borderId="10" xfId="0" applyBorder="1" applyAlignment="1">
      <alignment/>
    </xf>
    <xf numFmtId="43" fontId="1" fillId="0" borderId="10" xfId="42" applyFont="1" applyBorder="1" applyAlignment="1">
      <alignment/>
    </xf>
    <xf numFmtId="0" fontId="2" fillId="0" borderId="10" xfId="0" applyFont="1" applyBorder="1" applyAlignment="1" applyProtection="1">
      <alignment horizontal="center" vertical="top"/>
      <protection/>
    </xf>
    <xf numFmtId="43" fontId="2" fillId="0" borderId="12" xfId="42" applyFont="1" applyBorder="1" applyAlignment="1">
      <alignment vertical="top"/>
    </xf>
    <xf numFmtId="0" fontId="14" fillId="0" borderId="10" xfId="0" applyFont="1" applyBorder="1" applyAlignment="1">
      <alignment horizontal="center"/>
    </xf>
    <xf numFmtId="0" fontId="14" fillId="0" borderId="10" xfId="0" applyFont="1" applyBorder="1" applyAlignment="1">
      <alignment/>
    </xf>
    <xf numFmtId="0" fontId="13" fillId="0" borderId="10" xfId="0" applyFont="1" applyBorder="1" applyAlignment="1">
      <alignment/>
    </xf>
    <xf numFmtId="0" fontId="11" fillId="0" borderId="10" xfId="0" applyFont="1" applyBorder="1" applyAlignment="1">
      <alignment/>
    </xf>
    <xf numFmtId="43" fontId="65" fillId="0" borderId="10" xfId="44" applyFont="1" applyBorder="1" applyAlignment="1">
      <alignment vertical="top"/>
    </xf>
    <xf numFmtId="43" fontId="66" fillId="0" borderId="10" xfId="44" applyFont="1" applyBorder="1" applyAlignment="1">
      <alignment vertical="top"/>
    </xf>
    <xf numFmtId="0" fontId="0" fillId="36" borderId="10" xfId="0" applyFill="1" applyBorder="1" applyAlignment="1">
      <alignment/>
    </xf>
    <xf numFmtId="43" fontId="1" fillId="36" borderId="10" xfId="42" applyFont="1" applyFill="1" applyBorder="1" applyAlignment="1">
      <alignment/>
    </xf>
    <xf numFmtId="0" fontId="14" fillId="0" borderId="0" xfId="58" applyFont="1">
      <alignment/>
      <protection/>
    </xf>
    <xf numFmtId="0" fontId="13" fillId="0" borderId="0" xfId="58" applyFont="1">
      <alignment/>
      <protection/>
    </xf>
    <xf numFmtId="0" fontId="11" fillId="0" borderId="0" xfId="58" applyFont="1">
      <alignment/>
      <protection/>
    </xf>
    <xf numFmtId="0" fontId="13" fillId="37" borderId="10" xfId="58" applyFont="1" applyFill="1" applyBorder="1" applyAlignment="1">
      <alignment vertical="top" wrapText="1"/>
      <protection/>
    </xf>
    <xf numFmtId="0" fontId="65" fillId="37" borderId="10" xfId="0" applyFont="1" applyFill="1" applyBorder="1" applyAlignment="1">
      <alignment vertical="top" wrapText="1"/>
    </xf>
    <xf numFmtId="3" fontId="65" fillId="0" borderId="0" xfId="0" applyNumberFormat="1" applyFont="1" applyAlignment="1">
      <alignment vertical="top"/>
    </xf>
    <xf numFmtId="0" fontId="65" fillId="0" borderId="10" xfId="0" applyFont="1" applyBorder="1" applyAlignment="1">
      <alignment vertical="top" wrapText="1"/>
    </xf>
    <xf numFmtId="3" fontId="65" fillId="0" borderId="10" xfId="0" applyNumberFormat="1" applyFont="1" applyBorder="1" applyAlignment="1">
      <alignment vertical="top"/>
    </xf>
    <xf numFmtId="3" fontId="65" fillId="0" borderId="13" xfId="0" applyNumberFormat="1" applyFont="1" applyBorder="1" applyAlignment="1">
      <alignment vertical="top"/>
    </xf>
    <xf numFmtId="3" fontId="65" fillId="0" borderId="0" xfId="0" applyNumberFormat="1" applyFont="1" applyBorder="1" applyAlignment="1">
      <alignment vertical="top"/>
    </xf>
    <xf numFmtId="0" fontId="28" fillId="0" borderId="11" xfId="0" applyFont="1" applyFill="1" applyBorder="1" applyAlignment="1" applyProtection="1">
      <alignment horizontal="center" vertical="center"/>
      <protection/>
    </xf>
    <xf numFmtId="0" fontId="29" fillId="0" borderId="11" xfId="0" applyFont="1" applyFill="1" applyBorder="1" applyAlignment="1">
      <alignment vertical="top" wrapText="1"/>
    </xf>
    <xf numFmtId="0" fontId="28" fillId="0" borderId="10" xfId="0" applyFont="1" applyFill="1" applyBorder="1" applyAlignment="1" applyProtection="1">
      <alignment horizontal="center" vertical="center"/>
      <protection/>
    </xf>
    <xf numFmtId="0" fontId="29" fillId="0" borderId="10" xfId="0" applyFont="1" applyFill="1" applyBorder="1" applyAlignment="1">
      <alignment vertical="top" wrapText="1"/>
    </xf>
    <xf numFmtId="43" fontId="27" fillId="0" borderId="11" xfId="44" applyFont="1" applyFill="1" applyBorder="1" applyAlignment="1">
      <alignment vertical="top"/>
    </xf>
    <xf numFmtId="4" fontId="0" fillId="0" borderId="10" xfId="0" applyNumberFormat="1" applyFill="1" applyBorder="1" applyAlignment="1">
      <alignment/>
    </xf>
    <xf numFmtId="164" fontId="0" fillId="36" borderId="10" xfId="0" applyNumberFormat="1" applyFill="1" applyBorder="1" applyAlignment="1">
      <alignment/>
    </xf>
    <xf numFmtId="0" fontId="14" fillId="0" borderId="0" xfId="0" applyFont="1" applyFill="1" applyAlignment="1">
      <alignment/>
    </xf>
    <xf numFmtId="0" fontId="13" fillId="0" borderId="0" xfId="0" applyFont="1" applyFill="1" applyAlignment="1">
      <alignment/>
    </xf>
    <xf numFmtId="0" fontId="2" fillId="0" borderId="10" xfId="0" applyFont="1" applyFill="1" applyBorder="1" applyAlignment="1" applyProtection="1">
      <alignment horizontal="center" vertical="top"/>
      <protection/>
    </xf>
    <xf numFmtId="43" fontId="65" fillId="0" borderId="0" xfId="44" applyFont="1" applyFill="1" applyAlignment="1">
      <alignment vertical="top"/>
    </xf>
    <xf numFmtId="43" fontId="65" fillId="0" borderId="10" xfId="44" applyFont="1" applyFill="1" applyBorder="1" applyAlignment="1">
      <alignment vertical="top"/>
    </xf>
    <xf numFmtId="0" fontId="0" fillId="38" borderId="10" xfId="0" applyFill="1" applyBorder="1" applyAlignment="1">
      <alignment/>
    </xf>
    <xf numFmtId="43" fontId="1" fillId="38" borderId="10" xfId="42" applyFont="1" applyFill="1" applyBorder="1" applyAlignment="1">
      <alignment/>
    </xf>
    <xf numFmtId="0" fontId="67" fillId="0" borderId="0" xfId="0" applyFont="1" applyFill="1" applyBorder="1" applyAlignment="1">
      <alignment/>
    </xf>
    <xf numFmtId="4" fontId="67" fillId="0" borderId="0" xfId="0" applyNumberFormat="1" applyFont="1" applyFill="1" applyBorder="1" applyAlignment="1">
      <alignment/>
    </xf>
    <xf numFmtId="165" fontId="68" fillId="0" borderId="0" xfId="44" applyNumberFormat="1" applyFont="1" applyFill="1" applyBorder="1" applyAlignment="1">
      <alignment vertical="top"/>
    </xf>
    <xf numFmtId="165" fontId="68" fillId="0" borderId="0" xfId="44" applyNumberFormat="1" applyFont="1" applyFill="1" applyBorder="1" applyAlignment="1">
      <alignment vertical="top" wrapText="1"/>
    </xf>
    <xf numFmtId="0" fontId="68" fillId="0" borderId="0" xfId="0" applyFont="1" applyFill="1" applyBorder="1" applyAlignment="1">
      <alignment/>
    </xf>
    <xf numFmtId="0" fontId="69" fillId="0" borderId="0" xfId="0" applyFont="1" applyAlignment="1">
      <alignment horizontal="left"/>
    </xf>
    <xf numFmtId="0" fontId="28" fillId="0" borderId="11" xfId="0" applyFont="1" applyBorder="1" applyAlignment="1" applyProtection="1">
      <alignment horizontal="center" vertical="top"/>
      <protection/>
    </xf>
    <xf numFmtId="0" fontId="29" fillId="0" borderId="11" xfId="0" applyFont="1" applyBorder="1" applyAlignment="1">
      <alignment vertical="top" wrapText="1"/>
    </xf>
    <xf numFmtId="0" fontId="28" fillId="0" borderId="10" xfId="0" applyFont="1" applyBorder="1" applyAlignment="1" applyProtection="1">
      <alignment horizontal="center" vertical="top"/>
      <protection/>
    </xf>
    <xf numFmtId="0" fontId="29" fillId="0" borderId="10" xfId="0" applyFont="1" applyBorder="1" applyAlignment="1">
      <alignment vertical="top" wrapText="1"/>
    </xf>
    <xf numFmtId="43" fontId="27" fillId="0" borderId="11" xfId="44" applyFont="1" applyBorder="1" applyAlignment="1">
      <alignment vertical="top"/>
    </xf>
    <xf numFmtId="4" fontId="0" fillId="0" borderId="10" xfId="0" applyNumberFormat="1" applyBorder="1" applyAlignment="1">
      <alignment/>
    </xf>
    <xf numFmtId="4" fontId="0" fillId="0" borderId="10" xfId="0" applyNumberFormat="1" applyBorder="1" applyAlignment="1">
      <alignment vertical="top"/>
    </xf>
    <xf numFmtId="43" fontId="0" fillId="36" borderId="10" xfId="0" applyNumberFormat="1" applyFill="1" applyBorder="1" applyAlignment="1">
      <alignment/>
    </xf>
    <xf numFmtId="0" fontId="13" fillId="0" borderId="10" xfId="0" applyFont="1" applyFill="1" applyBorder="1" applyAlignment="1">
      <alignment vertical="top"/>
    </xf>
    <xf numFmtId="0" fontId="2" fillId="0" borderId="10" xfId="0" applyFont="1" applyFill="1" applyBorder="1" applyAlignment="1">
      <alignment vertical="top" wrapText="1"/>
    </xf>
    <xf numFmtId="43" fontId="2" fillId="0" borderId="10" xfId="44" applyFont="1" applyFill="1" applyBorder="1" applyAlignment="1">
      <alignment vertical="top"/>
    </xf>
    <xf numFmtId="43" fontId="4" fillId="0" borderId="10" xfId="42" applyFont="1" applyFill="1" applyBorder="1" applyAlignment="1">
      <alignment wrapText="1"/>
    </xf>
    <xf numFmtId="3" fontId="2" fillId="0" borderId="10" xfId="0" applyNumberFormat="1" applyFont="1" applyFill="1" applyBorder="1" applyAlignment="1">
      <alignment wrapText="1"/>
    </xf>
    <xf numFmtId="0" fontId="21" fillId="0" borderId="10" xfId="0" applyFont="1" applyBorder="1" applyAlignment="1">
      <alignment vertical="top" wrapText="1"/>
    </xf>
    <xf numFmtId="0" fontId="21" fillId="0" borderId="10" xfId="0" applyFont="1" applyBorder="1" applyAlignment="1">
      <alignment horizontal="left" vertical="top" wrapText="1"/>
    </xf>
    <xf numFmtId="0" fontId="0" fillId="0" borderId="10" xfId="0" applyFill="1" applyBorder="1" applyAlignment="1">
      <alignment/>
    </xf>
    <xf numFmtId="0" fontId="21" fillId="0" borderId="10" xfId="0" applyFont="1" applyFill="1" applyBorder="1" applyAlignment="1">
      <alignment vertical="top" wrapText="1"/>
    </xf>
    <xf numFmtId="43" fontId="1" fillId="0" borderId="10" xfId="42" applyFont="1" applyFill="1" applyBorder="1" applyAlignment="1">
      <alignment/>
    </xf>
    <xf numFmtId="165" fontId="2" fillId="0" borderId="0" xfId="44" applyNumberFormat="1" applyFont="1" applyAlignment="1">
      <alignment horizontal="right" vertical="top"/>
    </xf>
    <xf numFmtId="3" fontId="2" fillId="0" borderId="10" xfId="0" applyNumberFormat="1" applyFont="1" applyBorder="1" applyAlignment="1">
      <alignment vertical="top"/>
    </xf>
    <xf numFmtId="3" fontId="0" fillId="0" borderId="10" xfId="0" applyNumberFormat="1" applyBorder="1" applyAlignment="1">
      <alignment vertical="top"/>
    </xf>
    <xf numFmtId="0" fontId="48" fillId="36" borderId="10" xfId="0" applyFont="1" applyFill="1" applyBorder="1" applyAlignment="1">
      <alignment/>
    </xf>
    <xf numFmtId="165" fontId="48" fillId="36" borderId="10" xfId="0" applyNumberFormat="1" applyFont="1" applyFill="1" applyBorder="1" applyAlignment="1">
      <alignment/>
    </xf>
    <xf numFmtId="170" fontId="48" fillId="36" borderId="10" xfId="0" applyNumberFormat="1" applyFont="1" applyFill="1" applyBorder="1" applyAlignment="1">
      <alignment/>
    </xf>
    <xf numFmtId="165" fontId="0" fillId="38" borderId="10" xfId="0" applyNumberFormat="1" applyFill="1" applyBorder="1" applyAlignment="1">
      <alignment/>
    </xf>
    <xf numFmtId="170" fontId="0" fillId="38" borderId="10" xfId="0" applyNumberFormat="1" applyFill="1" applyBorder="1" applyAlignment="1">
      <alignment/>
    </xf>
    <xf numFmtId="0" fontId="63" fillId="38" borderId="10" xfId="0" applyFont="1" applyFill="1" applyBorder="1" applyAlignment="1">
      <alignment/>
    </xf>
    <xf numFmtId="43" fontId="7" fillId="38" borderId="10" xfId="42" applyFont="1" applyFill="1" applyBorder="1" applyAlignment="1">
      <alignment/>
    </xf>
    <xf numFmtId="0" fontId="63" fillId="36" borderId="10" xfId="0" applyFont="1" applyFill="1" applyBorder="1" applyAlignment="1">
      <alignment/>
    </xf>
    <xf numFmtId="43" fontId="7" fillId="36" borderId="10" xfId="42" applyFont="1" applyFill="1" applyBorder="1" applyAlignment="1">
      <alignment/>
    </xf>
    <xf numFmtId="164" fontId="63" fillId="36" borderId="10" xfId="0" applyNumberFormat="1" applyFont="1" applyFill="1" applyBorder="1" applyAlignment="1">
      <alignment/>
    </xf>
    <xf numFmtId="43" fontId="12" fillId="36" borderId="10" xfId="42" applyFont="1" applyFill="1" applyBorder="1" applyAlignment="1">
      <alignment/>
    </xf>
    <xf numFmtId="0" fontId="0" fillId="0" borderId="10" xfId="0" applyFont="1" applyBorder="1" applyAlignment="1">
      <alignment/>
    </xf>
    <xf numFmtId="43" fontId="65" fillId="0" borderId="0" xfId="44" applyFont="1" applyAlignment="1">
      <alignment vertical="top"/>
    </xf>
    <xf numFmtId="0" fontId="70" fillId="0" borderId="10" xfId="0" applyFont="1" applyBorder="1" applyAlignment="1" applyProtection="1">
      <alignment horizontal="center" vertical="top"/>
      <protection/>
    </xf>
    <xf numFmtId="20" fontId="70" fillId="0" borderId="10" xfId="0" applyNumberFormat="1" applyFont="1" applyBorder="1" applyAlignment="1">
      <alignment vertical="top" wrapText="1"/>
    </xf>
    <xf numFmtId="165" fontId="70" fillId="0" borderId="10" xfId="44" applyNumberFormat="1" applyFont="1" applyBorder="1" applyAlignment="1">
      <alignment vertical="top" wrapText="1"/>
    </xf>
    <xf numFmtId="43" fontId="70" fillId="0" borderId="10" xfId="44" applyFont="1" applyBorder="1" applyAlignment="1">
      <alignment vertical="top"/>
    </xf>
    <xf numFmtId="43" fontId="70" fillId="0" borderId="0" xfId="44" applyFont="1" applyAlignment="1">
      <alignment vertical="top"/>
    </xf>
    <xf numFmtId="0" fontId="13" fillId="0" borderId="10" xfId="0" applyFont="1" applyFill="1" applyBorder="1" applyAlignment="1">
      <alignment horizontal="left" vertical="top" wrapText="1"/>
    </xf>
    <xf numFmtId="43" fontId="2" fillId="0" borderId="10" xfId="44" applyFont="1" applyFill="1" applyBorder="1" applyAlignment="1">
      <alignment vertical="top" wrapText="1"/>
    </xf>
    <xf numFmtId="43" fontId="13" fillId="0" borderId="10" xfId="44" applyFont="1" applyFill="1" applyBorder="1" applyAlignment="1">
      <alignment vertical="top"/>
    </xf>
    <xf numFmtId="43" fontId="63" fillId="36" borderId="10" xfId="0" applyNumberFormat="1" applyFont="1" applyFill="1" applyBorder="1" applyAlignment="1">
      <alignment/>
    </xf>
    <xf numFmtId="170" fontId="63" fillId="36" borderId="10" xfId="0" applyNumberFormat="1" applyFont="1" applyFill="1" applyBorder="1" applyAlignment="1">
      <alignment/>
    </xf>
    <xf numFmtId="43" fontId="63" fillId="38" borderId="10" xfId="0" applyNumberFormat="1" applyFont="1" applyFill="1" applyBorder="1" applyAlignment="1">
      <alignment/>
    </xf>
    <xf numFmtId="0" fontId="30" fillId="0" borderId="10" xfId="0" applyFont="1" applyBorder="1" applyAlignment="1" applyProtection="1">
      <alignment horizontal="center" vertical="top"/>
      <protection/>
    </xf>
    <xf numFmtId="0" fontId="4" fillId="37" borderId="10" xfId="0" applyFont="1" applyFill="1" applyBorder="1" applyAlignment="1">
      <alignment/>
    </xf>
    <xf numFmtId="0" fontId="30" fillId="37" borderId="10" xfId="0" applyFont="1" applyFill="1" applyBorder="1" applyAlignment="1" applyProtection="1">
      <alignment horizontal="center" vertical="top"/>
      <protection/>
    </xf>
    <xf numFmtId="0" fontId="13" fillId="37" borderId="10" xfId="0" applyFont="1" applyFill="1" applyBorder="1" applyAlignment="1">
      <alignment vertical="top" wrapText="1"/>
    </xf>
    <xf numFmtId="43" fontId="4" fillId="37" borderId="10" xfId="42" applyFont="1" applyFill="1" applyBorder="1" applyAlignment="1">
      <alignment/>
    </xf>
    <xf numFmtId="170" fontId="2" fillId="0" borderId="0" xfId="0" applyNumberFormat="1" applyFont="1" applyBorder="1" applyAlignment="1">
      <alignment/>
    </xf>
    <xf numFmtId="0" fontId="2" fillId="37" borderId="10" xfId="0" applyFont="1" applyFill="1" applyBorder="1" applyAlignment="1">
      <alignment vertical="top"/>
    </xf>
    <xf numFmtId="0" fontId="28" fillId="37" borderId="10" xfId="0" applyFont="1" applyFill="1" applyBorder="1" applyAlignment="1" applyProtection="1">
      <alignment horizontal="center" vertical="top"/>
      <protection/>
    </xf>
    <xf numFmtId="0" fontId="29" fillId="37" borderId="10" xfId="0" applyFont="1" applyFill="1" applyBorder="1" applyAlignment="1">
      <alignment vertical="top" wrapText="1"/>
    </xf>
    <xf numFmtId="170" fontId="0" fillId="36" borderId="10" xfId="0" applyNumberFormat="1" applyFill="1" applyBorder="1" applyAlignment="1">
      <alignment/>
    </xf>
    <xf numFmtId="1" fontId="8" fillId="0" borderId="10" xfId="0" applyNumberFormat="1" applyFont="1" applyBorder="1" applyAlignment="1">
      <alignment vertical="top" wrapText="1"/>
    </xf>
    <xf numFmtId="43" fontId="0" fillId="0" borderId="10" xfId="42" applyFont="1" applyBorder="1" applyAlignment="1">
      <alignment/>
    </xf>
    <xf numFmtId="1" fontId="63" fillId="36" borderId="10" xfId="0" applyNumberFormat="1" applyFont="1" applyFill="1" applyBorder="1" applyAlignment="1">
      <alignment/>
    </xf>
    <xf numFmtId="0" fontId="0" fillId="0" borderId="0" xfId="0" applyFont="1" applyAlignment="1">
      <alignment/>
    </xf>
    <xf numFmtId="43" fontId="0" fillId="38" borderId="10" xfId="0" applyNumberFormat="1" applyFill="1" applyBorder="1" applyAlignment="1">
      <alignment/>
    </xf>
    <xf numFmtId="0" fontId="69" fillId="0" borderId="0" xfId="0" applyFont="1" applyFill="1" applyBorder="1" applyAlignment="1">
      <alignment horizontal="center" vertical="top"/>
    </xf>
    <xf numFmtId="0" fontId="69" fillId="0" borderId="0" xfId="58" applyFont="1" applyFill="1" applyBorder="1" applyAlignment="1">
      <alignment horizontal="center"/>
      <protection/>
    </xf>
    <xf numFmtId="0" fontId="15" fillId="0" borderId="0" xfId="58" applyFont="1" applyFill="1" applyBorder="1">
      <alignment/>
      <protection/>
    </xf>
    <xf numFmtId="0" fontId="20" fillId="0" borderId="0" xfId="58" applyFont="1" applyFill="1" applyBorder="1">
      <alignment/>
      <protection/>
    </xf>
    <xf numFmtId="0" fontId="31" fillId="0" borderId="0" xfId="58" applyFont="1" applyFill="1" applyBorder="1">
      <alignment/>
      <protection/>
    </xf>
    <xf numFmtId="43" fontId="19" fillId="0" borderId="10" xfId="42" applyFont="1" applyFill="1" applyBorder="1" applyAlignment="1">
      <alignment horizontal="center" vertical="center" textRotation="90" wrapText="1"/>
    </xf>
    <xf numFmtId="43" fontId="0" fillId="0" borderId="0" xfId="42" applyFont="1" applyFill="1" applyAlignment="1">
      <alignment/>
    </xf>
    <xf numFmtId="0" fontId="2" fillId="0" borderId="10" xfId="0" applyFont="1" applyFill="1" applyBorder="1" applyAlignment="1">
      <alignment horizontal="left" vertical="top" wrapText="1"/>
    </xf>
    <xf numFmtId="0" fontId="14" fillId="33" borderId="10" xfId="0" applyFont="1" applyFill="1" applyBorder="1" applyAlignment="1">
      <alignment vertical="top"/>
    </xf>
    <xf numFmtId="0" fontId="14" fillId="38" borderId="10" xfId="0" applyFont="1" applyFill="1" applyBorder="1" applyAlignment="1">
      <alignment vertical="top"/>
    </xf>
    <xf numFmtId="0" fontId="4" fillId="38" borderId="10" xfId="0" applyFont="1" applyFill="1" applyBorder="1" applyAlignment="1">
      <alignment horizontal="center" vertical="top" wrapText="1"/>
    </xf>
    <xf numFmtId="0" fontId="19" fillId="38" borderId="10" xfId="0" applyFont="1" applyFill="1" applyBorder="1" applyAlignment="1">
      <alignment vertical="top" wrapText="1"/>
    </xf>
    <xf numFmtId="43" fontId="4" fillId="38" borderId="10" xfId="42" applyFont="1" applyFill="1" applyBorder="1" applyAlignment="1">
      <alignment horizontal="center" vertical="top" wrapText="1"/>
    </xf>
    <xf numFmtId="43" fontId="4" fillId="0" borderId="10" xfId="0" applyNumberFormat="1" applyFont="1" applyFill="1" applyBorder="1" applyAlignment="1">
      <alignment horizontal="center" vertical="top" wrapText="1"/>
    </xf>
    <xf numFmtId="43" fontId="4" fillId="33" borderId="10" xfId="0" applyNumberFormat="1" applyFont="1" applyFill="1" applyBorder="1" applyAlignment="1">
      <alignment horizontal="center" vertical="top" wrapText="1"/>
    </xf>
    <xf numFmtId="43" fontId="4" fillId="38" borderId="10" xfId="0" applyNumberFormat="1" applyFont="1" applyFill="1" applyBorder="1" applyAlignment="1">
      <alignment horizontal="center" vertical="top" wrapText="1"/>
    </xf>
    <xf numFmtId="0" fontId="13" fillId="38" borderId="10" xfId="0" applyFont="1" applyFill="1" applyBorder="1" applyAlignment="1">
      <alignment vertical="top"/>
    </xf>
    <xf numFmtId="0" fontId="5" fillId="38" borderId="10" xfId="0" applyFont="1" applyFill="1" applyBorder="1" applyAlignment="1">
      <alignment vertical="top" wrapText="1"/>
    </xf>
    <xf numFmtId="0" fontId="2" fillId="38" borderId="10" xfId="0" applyFont="1" applyFill="1" applyBorder="1" applyAlignment="1">
      <alignment horizontal="center" vertical="top" wrapText="1"/>
    </xf>
    <xf numFmtId="170" fontId="2" fillId="33" borderId="10" xfId="0" applyNumberFormat="1" applyFont="1" applyFill="1" applyBorder="1" applyAlignment="1">
      <alignment horizontal="center" vertical="top" wrapText="1"/>
    </xf>
    <xf numFmtId="170" fontId="2" fillId="38" borderId="10" xfId="0" applyNumberFormat="1" applyFont="1" applyFill="1" applyBorder="1" applyAlignment="1">
      <alignment horizontal="center" vertical="top" wrapText="1"/>
    </xf>
    <xf numFmtId="43" fontId="0" fillId="0" borderId="0" xfId="42" applyFont="1" applyAlignment="1">
      <alignment vertical="top"/>
    </xf>
    <xf numFmtId="43" fontId="11" fillId="36" borderId="10" xfId="42" applyFont="1" applyFill="1" applyBorder="1" applyAlignment="1">
      <alignment/>
    </xf>
    <xf numFmtId="0" fontId="24" fillId="0" borderId="0" xfId="0" applyFont="1" applyAlignment="1">
      <alignment horizontal="center"/>
    </xf>
    <xf numFmtId="0" fontId="4" fillId="39" borderId="10" xfId="0" applyFont="1" applyFill="1" applyBorder="1" applyAlignment="1">
      <alignment/>
    </xf>
    <xf numFmtId="43" fontId="4" fillId="39" borderId="10" xfId="42" applyFont="1" applyFill="1" applyBorder="1" applyAlignment="1">
      <alignment/>
    </xf>
    <xf numFmtId="43" fontId="14" fillId="39" borderId="10" xfId="42" applyFont="1" applyFill="1" applyBorder="1" applyAlignment="1">
      <alignment vertical="top" wrapText="1"/>
    </xf>
    <xf numFmtId="170" fontId="14" fillId="36" borderId="10" xfId="42" applyNumberFormat="1" applyFont="1" applyFill="1" applyBorder="1" applyAlignment="1">
      <alignment vertical="top" wrapText="1"/>
    </xf>
    <xf numFmtId="0" fontId="0" fillId="0" borderId="14" xfId="0" applyBorder="1" applyAlignment="1">
      <alignment/>
    </xf>
    <xf numFmtId="0" fontId="23" fillId="0" borderId="0" xfId="0" applyFont="1" applyBorder="1" applyAlignment="1">
      <alignment horizontal="center"/>
    </xf>
    <xf numFmtId="0" fontId="6" fillId="0" borderId="0" xfId="0" applyFont="1" applyAlignment="1">
      <alignment horizontal="center"/>
    </xf>
    <xf numFmtId="0" fontId="22" fillId="0" borderId="0" xfId="0" applyFont="1" applyAlignment="1">
      <alignment horizontal="center"/>
    </xf>
    <xf numFmtId="0" fontId="19" fillId="0" borderId="10" xfId="0" applyFont="1" applyFill="1" applyBorder="1" applyAlignment="1">
      <alignment horizontal="center" wrapText="1"/>
    </xf>
    <xf numFmtId="0" fontId="19" fillId="0" borderId="11" xfId="0" applyFont="1" applyFill="1" applyBorder="1" applyAlignment="1">
      <alignment horizontal="center" textRotation="90" wrapText="1"/>
    </xf>
    <xf numFmtId="0" fontId="19" fillId="0" borderId="14" xfId="0" applyFont="1" applyFill="1" applyBorder="1" applyAlignment="1">
      <alignment horizontal="center" textRotation="90" wrapText="1"/>
    </xf>
    <xf numFmtId="0" fontId="23" fillId="0" borderId="0" xfId="0" applyFont="1" applyAlignment="1">
      <alignment horizontal="center"/>
    </xf>
    <xf numFmtId="0" fontId="15" fillId="0" borderId="0" xfId="0" applyFont="1" applyAlignment="1">
      <alignment horizontal="center"/>
    </xf>
    <xf numFmtId="0" fontId="24" fillId="0" borderId="0" xfId="0" applyFont="1" applyAlignment="1">
      <alignment horizontal="center"/>
    </xf>
    <xf numFmtId="0" fontId="24" fillId="0" borderId="0" xfId="58" applyFont="1" applyAlignment="1">
      <alignment horizontal="center"/>
      <protection/>
    </xf>
    <xf numFmtId="0" fontId="68" fillId="0" borderId="0" xfId="58" applyFont="1" applyAlignment="1">
      <alignment horizontal="center"/>
      <protection/>
    </xf>
    <xf numFmtId="0" fontId="19" fillId="0" borderId="15" xfId="0" applyFont="1" applyFill="1" applyBorder="1" applyAlignment="1">
      <alignment horizontal="center" wrapText="1"/>
    </xf>
    <xf numFmtId="0" fontId="19" fillId="0" borderId="16" xfId="0" applyFont="1" applyFill="1" applyBorder="1" applyAlignment="1">
      <alignment horizontal="center" wrapText="1"/>
    </xf>
    <xf numFmtId="0" fontId="19" fillId="0" borderId="17" xfId="0" applyFont="1" applyFill="1" applyBorder="1" applyAlignment="1">
      <alignment horizontal="center" wrapText="1"/>
    </xf>
    <xf numFmtId="0" fontId="23" fillId="0" borderId="0" xfId="0" applyFont="1" applyFill="1" applyAlignment="1">
      <alignment horizontal="center"/>
    </xf>
    <xf numFmtId="0" fontId="14" fillId="0" borderId="0" xfId="0" applyFont="1" applyAlignment="1">
      <alignment horizontal="center"/>
    </xf>
    <xf numFmtId="0" fontId="69" fillId="0" borderId="0" xfId="0" applyFont="1" applyAlignment="1">
      <alignment horizontal="center"/>
    </xf>
    <xf numFmtId="0" fontId="69" fillId="0" borderId="0" xfId="0" applyFont="1" applyAlignment="1">
      <alignment/>
    </xf>
    <xf numFmtId="0" fontId="14" fillId="0" borderId="0" xfId="0" applyFont="1" applyAlignment="1">
      <alignment/>
    </xf>
    <xf numFmtId="0" fontId="15" fillId="0" borderId="0" xfId="0" applyFont="1" applyBorder="1" applyAlignment="1">
      <alignment horizontal="center"/>
    </xf>
    <xf numFmtId="0" fontId="4" fillId="0" borderId="0" xfId="0" applyFont="1" applyFill="1" applyBorder="1" applyAlignment="1">
      <alignment horizontal="center"/>
    </xf>
    <xf numFmtId="0" fontId="69" fillId="0" borderId="0" xfId="0" applyFont="1" applyFill="1" applyBorder="1" applyAlignment="1">
      <alignment horizontal="center" vertical="top"/>
    </xf>
    <xf numFmtId="0" fontId="69" fillId="0" borderId="0" xfId="58" applyFont="1" applyFill="1" applyBorder="1" applyAlignment="1">
      <alignment horizontal="center"/>
      <protection/>
    </xf>
    <xf numFmtId="0" fontId="4" fillId="0" borderId="0" xfId="0" applyFont="1" applyAlignment="1">
      <alignment horizontal="center"/>
    </xf>
    <xf numFmtId="0" fontId="18" fillId="0" borderId="0" xfId="0" applyFont="1" applyAlignment="1">
      <alignment horizontal="center"/>
    </xf>
    <xf numFmtId="0" fontId="2" fillId="0" borderId="0" xfId="0" applyFont="1" applyAlignment="1">
      <alignment/>
    </xf>
    <xf numFmtId="0" fontId="19" fillId="0" borderId="10" xfId="0" applyFont="1" applyFill="1" applyBorder="1" applyAlignment="1">
      <alignment horizontal="center" textRotation="90" wrapText="1"/>
    </xf>
    <xf numFmtId="0" fontId="24"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1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S172"/>
  <sheetViews>
    <sheetView tabSelected="1" zoomScalePageLayoutView="0" workbookViewId="0" topLeftCell="A40">
      <selection activeCell="M53" sqref="M53"/>
    </sheetView>
  </sheetViews>
  <sheetFormatPr defaultColWidth="9.140625" defaultRowHeight="15"/>
  <cols>
    <col min="1" max="1" width="15.28125" style="0" customWidth="1"/>
    <col min="2" max="2" width="4.7109375" style="0" customWidth="1"/>
    <col min="3" max="3" width="3.28125" style="0" customWidth="1"/>
    <col min="4" max="4" width="2.8515625" style="0" customWidth="1"/>
    <col min="5" max="5" width="4.28125" style="0" customWidth="1"/>
    <col min="6" max="6" width="27.140625" style="0" customWidth="1"/>
    <col min="7" max="7" width="8.7109375" style="0" customWidth="1"/>
    <col min="8" max="8" width="6.421875" style="0" customWidth="1"/>
    <col min="9" max="9" width="3.7109375" style="0" customWidth="1"/>
    <col min="10" max="10" width="3.28125" style="0" customWidth="1"/>
    <col min="11" max="11" width="3.8515625" style="0" customWidth="1"/>
    <col min="12" max="12" width="15.00390625" style="1" bestFit="1" customWidth="1"/>
    <col min="13" max="13" width="14.421875" style="1" customWidth="1"/>
    <col min="14" max="14" width="8.140625" style="43" customWidth="1"/>
    <col min="15" max="15" width="10.57421875" style="0" customWidth="1"/>
    <col min="16" max="16" width="14.28125" style="0" bestFit="1" customWidth="1"/>
    <col min="18" max="18" width="16.8515625" style="0" bestFit="1" customWidth="1"/>
  </cols>
  <sheetData>
    <row r="1" spans="1:15" ht="18">
      <c r="A1" s="240" t="s">
        <v>66</v>
      </c>
      <c r="B1" s="240"/>
      <c r="C1" s="240"/>
      <c r="D1" s="240"/>
      <c r="E1" s="240"/>
      <c r="F1" s="240"/>
      <c r="G1" s="240"/>
      <c r="H1" s="240"/>
      <c r="I1" s="240"/>
      <c r="J1" s="240"/>
      <c r="K1" s="240"/>
      <c r="L1" s="240"/>
      <c r="M1" s="240"/>
      <c r="N1" s="240"/>
      <c r="O1" s="240"/>
    </row>
    <row r="2" spans="1:15" ht="16.5">
      <c r="A2" s="71"/>
      <c r="B2" s="71"/>
      <c r="C2" s="71"/>
      <c r="D2" s="71"/>
      <c r="E2" s="71"/>
      <c r="F2" s="71"/>
      <c r="G2" s="71"/>
      <c r="H2" s="71"/>
      <c r="I2" s="71"/>
      <c r="J2" s="71"/>
      <c r="K2" s="71"/>
      <c r="L2" s="71"/>
      <c r="M2" s="71"/>
      <c r="N2" s="71"/>
      <c r="O2" s="71"/>
    </row>
    <row r="3" spans="1:15" ht="20.25">
      <c r="A3" s="241" t="s">
        <v>60</v>
      </c>
      <c r="B3" s="241"/>
      <c r="C3" s="241"/>
      <c r="D3" s="241"/>
      <c r="E3" s="241"/>
      <c r="F3" s="241"/>
      <c r="G3" s="241"/>
      <c r="H3" s="241"/>
      <c r="I3" s="241"/>
      <c r="J3" s="241"/>
      <c r="K3" s="241"/>
      <c r="L3" s="241"/>
      <c r="M3" s="241"/>
      <c r="N3" s="241"/>
      <c r="O3" s="241"/>
    </row>
    <row r="4" spans="1:15" ht="16.5">
      <c r="A4" s="3"/>
      <c r="B4" s="3"/>
      <c r="C4" s="19"/>
      <c r="D4" s="19"/>
      <c r="E4" s="19"/>
      <c r="F4" s="28"/>
      <c r="G4" s="3"/>
      <c r="H4" s="3"/>
      <c r="I4" s="3"/>
      <c r="J4" s="3"/>
      <c r="K4" s="3"/>
      <c r="L4" s="4"/>
      <c r="M4" s="4"/>
      <c r="N4" s="4"/>
      <c r="O4" s="3"/>
    </row>
    <row r="5" spans="1:15" s="23" customFormat="1" ht="16.5">
      <c r="A5" s="22" t="s">
        <v>68</v>
      </c>
      <c r="B5" s="22"/>
      <c r="C5" s="22" t="s">
        <v>69</v>
      </c>
      <c r="D5" s="22"/>
      <c r="E5" s="22"/>
      <c r="F5" s="22"/>
      <c r="G5" s="22"/>
      <c r="I5" s="24"/>
      <c r="J5" s="24"/>
      <c r="K5" s="24"/>
      <c r="L5" s="24"/>
      <c r="M5" s="24"/>
      <c r="N5" s="24"/>
      <c r="O5" s="24"/>
    </row>
    <row r="6" spans="1:15" s="23" customFormat="1" ht="16.5">
      <c r="A6" s="22" t="s">
        <v>28</v>
      </c>
      <c r="B6" s="22"/>
      <c r="C6" s="22" t="s">
        <v>70</v>
      </c>
      <c r="D6" s="22"/>
      <c r="E6" s="22"/>
      <c r="F6" s="22"/>
      <c r="G6" s="22"/>
      <c r="I6" s="24"/>
      <c r="J6" s="24"/>
      <c r="K6" s="24"/>
      <c r="L6" s="24"/>
      <c r="M6" s="24"/>
      <c r="N6" s="24"/>
      <c r="O6" s="24"/>
    </row>
    <row r="7" spans="1:15" ht="16.5">
      <c r="A7" s="10" t="s">
        <v>34</v>
      </c>
      <c r="B7" s="17"/>
      <c r="C7" s="10" t="s">
        <v>73</v>
      </c>
      <c r="D7" s="10"/>
      <c r="E7" s="10"/>
      <c r="F7" s="10"/>
      <c r="G7" s="10"/>
      <c r="H7" s="17"/>
      <c r="I7" s="17"/>
      <c r="J7" s="3"/>
      <c r="K7" s="3"/>
      <c r="L7" s="4"/>
      <c r="M7" s="4"/>
      <c r="N7" s="4"/>
      <c r="O7" s="3"/>
    </row>
    <row r="8" spans="1:15" s="23" customFormat="1" ht="18.75">
      <c r="A8" s="245" t="s">
        <v>67</v>
      </c>
      <c r="B8" s="245"/>
      <c r="C8" s="245"/>
      <c r="D8" s="245"/>
      <c r="E8" s="245"/>
      <c r="F8" s="245"/>
      <c r="G8" s="245"/>
      <c r="H8" s="245"/>
      <c r="I8" s="245"/>
      <c r="J8" s="245"/>
      <c r="K8" s="245"/>
      <c r="L8" s="245"/>
      <c r="M8" s="245"/>
      <c r="N8" s="245"/>
      <c r="O8" s="245"/>
    </row>
    <row r="9" spans="1:15" s="23" customFormat="1" ht="14.25" customHeight="1">
      <c r="A9" s="73"/>
      <c r="B9" s="73"/>
      <c r="C9" s="73"/>
      <c r="D9" s="73"/>
      <c r="E9" s="73"/>
      <c r="F9" s="73"/>
      <c r="G9" s="73"/>
      <c r="H9" s="73"/>
      <c r="I9" s="73"/>
      <c r="J9" s="73"/>
      <c r="K9" s="73"/>
      <c r="L9" s="73"/>
      <c r="M9" s="73"/>
      <c r="N9" s="73"/>
      <c r="O9" s="73"/>
    </row>
    <row r="10" spans="1:15" s="23" customFormat="1" ht="16.5">
      <c r="A10" s="22" t="s">
        <v>71</v>
      </c>
      <c r="B10" s="22"/>
      <c r="C10" s="22" t="s">
        <v>72</v>
      </c>
      <c r="D10" s="22"/>
      <c r="E10" s="22"/>
      <c r="F10" s="22"/>
      <c r="G10" s="22"/>
      <c r="I10" s="24"/>
      <c r="J10" s="24"/>
      <c r="K10" s="24"/>
      <c r="L10" s="24"/>
      <c r="M10" s="24"/>
      <c r="N10" s="24"/>
      <c r="O10" s="24"/>
    </row>
    <row r="11" spans="1:15" s="3" customFormat="1" ht="16.5">
      <c r="A11" s="22" t="s">
        <v>31</v>
      </c>
      <c r="B11" s="22"/>
      <c r="C11" s="22" t="s">
        <v>32</v>
      </c>
      <c r="D11" s="22"/>
      <c r="E11" s="22"/>
      <c r="F11" s="22"/>
      <c r="G11" s="22"/>
      <c r="H11" s="23"/>
      <c r="I11" s="24"/>
      <c r="J11" s="24"/>
      <c r="K11" s="24"/>
      <c r="L11" s="24"/>
      <c r="M11" s="24"/>
      <c r="N11" s="44"/>
      <c r="O11" s="24"/>
    </row>
    <row r="12" spans="1:13" ht="16.5">
      <c r="A12" s="8" t="s">
        <v>74</v>
      </c>
      <c r="B12" s="20"/>
      <c r="C12" s="8" t="s">
        <v>36</v>
      </c>
      <c r="D12" s="20"/>
      <c r="E12" s="20"/>
      <c r="F12" s="21"/>
      <c r="G12" s="21"/>
      <c r="H12" s="21"/>
      <c r="L12"/>
      <c r="M12"/>
    </row>
    <row r="13" spans="1:13" ht="14.25" customHeight="1">
      <c r="A13" s="8"/>
      <c r="B13" s="20"/>
      <c r="C13" s="8"/>
      <c r="D13" s="20"/>
      <c r="E13" s="20"/>
      <c r="F13" s="21"/>
      <c r="G13" s="21"/>
      <c r="H13" s="21"/>
      <c r="L13"/>
      <c r="M13"/>
    </row>
    <row r="14" spans="1:19" ht="27.75" customHeight="1">
      <c r="A14" s="242" t="s">
        <v>8</v>
      </c>
      <c r="B14" s="242"/>
      <c r="C14" s="242"/>
      <c r="D14" s="242"/>
      <c r="E14" s="242"/>
      <c r="F14" s="39" t="s">
        <v>9</v>
      </c>
      <c r="G14" s="242" t="s">
        <v>10</v>
      </c>
      <c r="H14" s="242"/>
      <c r="I14" s="242"/>
      <c r="J14" s="242"/>
      <c r="K14" s="242"/>
      <c r="L14" s="242" t="s">
        <v>11</v>
      </c>
      <c r="M14" s="242"/>
      <c r="N14" s="242"/>
      <c r="O14" s="243" t="s">
        <v>26</v>
      </c>
      <c r="S14" s="49"/>
    </row>
    <row r="15" spans="1:15" ht="57" customHeight="1">
      <c r="A15" s="39" t="s">
        <v>12</v>
      </c>
      <c r="B15" s="39" t="s">
        <v>13</v>
      </c>
      <c r="C15" s="39" t="s">
        <v>14</v>
      </c>
      <c r="D15" s="39" t="s">
        <v>15</v>
      </c>
      <c r="E15" s="39" t="s">
        <v>16</v>
      </c>
      <c r="F15" s="39" t="s">
        <v>64</v>
      </c>
      <c r="G15" s="39" t="s">
        <v>17</v>
      </c>
      <c r="H15" s="40" t="s">
        <v>18</v>
      </c>
      <c r="I15" s="40" t="s">
        <v>19</v>
      </c>
      <c r="J15" s="40" t="s">
        <v>20</v>
      </c>
      <c r="K15" s="40" t="s">
        <v>21</v>
      </c>
      <c r="L15" s="41" t="s">
        <v>22</v>
      </c>
      <c r="M15" s="42" t="s">
        <v>23</v>
      </c>
      <c r="N15" s="42" t="s">
        <v>24</v>
      </c>
      <c r="O15" s="244"/>
    </row>
    <row r="16" spans="1:17" ht="16.5">
      <c r="A16" s="5">
        <v>1</v>
      </c>
      <c r="B16" s="5">
        <v>2</v>
      </c>
      <c r="C16" s="5">
        <v>3</v>
      </c>
      <c r="D16" s="5">
        <v>4</v>
      </c>
      <c r="E16" s="5">
        <v>5</v>
      </c>
      <c r="F16" s="5">
        <v>6</v>
      </c>
      <c r="G16" s="5">
        <v>7</v>
      </c>
      <c r="H16" s="5">
        <v>8</v>
      </c>
      <c r="I16" s="5">
        <v>9</v>
      </c>
      <c r="J16" s="5">
        <v>10</v>
      </c>
      <c r="K16" s="5">
        <v>11</v>
      </c>
      <c r="L16" s="5">
        <v>12</v>
      </c>
      <c r="M16" s="5">
        <v>13</v>
      </c>
      <c r="N16" s="5">
        <v>14</v>
      </c>
      <c r="O16" s="5">
        <v>15</v>
      </c>
      <c r="Q16" s="60"/>
    </row>
    <row r="17" spans="1:15" ht="50.25" customHeight="1">
      <c r="A17" s="68" t="s">
        <v>76</v>
      </c>
      <c r="B17" s="12" t="s">
        <v>25</v>
      </c>
      <c r="C17" s="12" t="s">
        <v>25</v>
      </c>
      <c r="D17" s="12" t="s">
        <v>25</v>
      </c>
      <c r="E17" s="12" t="s">
        <v>25</v>
      </c>
      <c r="F17" s="74" t="s">
        <v>75</v>
      </c>
      <c r="G17" s="27"/>
      <c r="H17" s="12"/>
      <c r="I17" s="12" t="s">
        <v>25</v>
      </c>
      <c r="J17" s="12"/>
      <c r="K17" s="12"/>
      <c r="L17" s="69">
        <v>36000000</v>
      </c>
      <c r="M17" s="70"/>
      <c r="N17" s="55">
        <f>M17/L17*100</f>
        <v>0</v>
      </c>
      <c r="O17" s="27"/>
    </row>
    <row r="18" spans="1:15" ht="16.5">
      <c r="A18" s="37"/>
      <c r="B18" s="37"/>
      <c r="C18" s="37"/>
      <c r="D18" s="37"/>
      <c r="E18" s="37"/>
      <c r="F18" s="37" t="s">
        <v>48</v>
      </c>
      <c r="G18" s="37"/>
      <c r="H18" s="37"/>
      <c r="I18" s="37"/>
      <c r="J18" s="37"/>
      <c r="K18" s="37"/>
      <c r="L18" s="38">
        <f>L17</f>
        <v>36000000</v>
      </c>
      <c r="M18" s="38"/>
      <c r="N18" s="45">
        <f>N17</f>
        <v>0</v>
      </c>
      <c r="O18" s="37"/>
    </row>
    <row r="19" spans="1:15" ht="16.5">
      <c r="A19" s="8"/>
      <c r="B19" s="8"/>
      <c r="C19" s="8"/>
      <c r="D19" s="8"/>
      <c r="E19" s="8"/>
      <c r="F19" s="8"/>
      <c r="G19" s="8"/>
      <c r="H19" s="8"/>
      <c r="I19" s="8"/>
      <c r="J19" s="8"/>
      <c r="K19" s="8"/>
      <c r="L19" s="14"/>
      <c r="M19" s="14"/>
      <c r="N19" s="14"/>
      <c r="O19" s="8"/>
    </row>
    <row r="20" spans="1:15" ht="15.75">
      <c r="A20" s="246" t="s">
        <v>77</v>
      </c>
      <c r="B20" s="246"/>
      <c r="C20" s="246"/>
      <c r="D20" s="246"/>
      <c r="E20" s="246"/>
      <c r="F20" s="246"/>
      <c r="G20" s="246"/>
      <c r="H20" s="246"/>
      <c r="I20" s="246"/>
      <c r="J20" s="246"/>
      <c r="K20" s="246"/>
      <c r="L20" s="246"/>
      <c r="M20" s="246"/>
      <c r="N20" s="246"/>
      <c r="O20" s="246"/>
    </row>
    <row r="21" spans="1:15" ht="15.75">
      <c r="A21" s="72"/>
      <c r="B21" s="72"/>
      <c r="C21" s="72"/>
      <c r="D21" s="72"/>
      <c r="E21" s="72"/>
      <c r="F21" s="72"/>
      <c r="G21" s="72"/>
      <c r="H21" s="72"/>
      <c r="I21" s="72"/>
      <c r="J21" s="72"/>
      <c r="K21" s="72"/>
      <c r="L21" s="72"/>
      <c r="M21" s="72"/>
      <c r="N21" s="72"/>
      <c r="O21" s="72"/>
    </row>
    <row r="22" spans="1:15" s="23" customFormat="1" ht="16.5">
      <c r="A22" s="22" t="s">
        <v>71</v>
      </c>
      <c r="B22" s="22"/>
      <c r="C22" s="22" t="s">
        <v>72</v>
      </c>
      <c r="D22" s="22"/>
      <c r="E22" s="22"/>
      <c r="F22" s="22"/>
      <c r="G22" s="22"/>
      <c r="I22" s="24"/>
      <c r="J22" s="24"/>
      <c r="K22" s="24"/>
      <c r="L22" s="24"/>
      <c r="M22" s="24"/>
      <c r="N22" s="24"/>
      <c r="O22" s="24"/>
    </row>
    <row r="23" spans="1:15" s="3" customFormat="1" ht="16.5">
      <c r="A23" s="22" t="s">
        <v>31</v>
      </c>
      <c r="B23" s="22"/>
      <c r="C23" s="22" t="s">
        <v>32</v>
      </c>
      <c r="D23" s="22"/>
      <c r="E23" s="22"/>
      <c r="F23" s="22"/>
      <c r="G23" s="22"/>
      <c r="H23" s="23"/>
      <c r="I23" s="24"/>
      <c r="J23" s="24"/>
      <c r="K23" s="24"/>
      <c r="L23" s="24"/>
      <c r="M23" s="24"/>
      <c r="N23" s="44"/>
      <c r="O23" s="24"/>
    </row>
    <row r="24" spans="1:13" ht="16.5">
      <c r="A24" s="8" t="s">
        <v>74</v>
      </c>
      <c r="B24" s="20"/>
      <c r="C24" s="8" t="s">
        <v>36</v>
      </c>
      <c r="D24" s="20"/>
      <c r="E24" s="20"/>
      <c r="F24" s="21"/>
      <c r="G24" s="21"/>
      <c r="H24" s="21"/>
      <c r="L24"/>
      <c r="M24"/>
    </row>
    <row r="26" spans="1:19" ht="27.75" customHeight="1">
      <c r="A26" s="242" t="s">
        <v>8</v>
      </c>
      <c r="B26" s="242"/>
      <c r="C26" s="242"/>
      <c r="D26" s="242"/>
      <c r="E26" s="242"/>
      <c r="F26" s="39" t="s">
        <v>9</v>
      </c>
      <c r="G26" s="242" t="s">
        <v>10</v>
      </c>
      <c r="H26" s="242"/>
      <c r="I26" s="242"/>
      <c r="J26" s="242"/>
      <c r="K26" s="242"/>
      <c r="L26" s="242" t="s">
        <v>11</v>
      </c>
      <c r="M26" s="242"/>
      <c r="N26" s="242"/>
      <c r="O26" s="243" t="s">
        <v>26</v>
      </c>
      <c r="S26" s="49"/>
    </row>
    <row r="27" spans="1:15" ht="57" customHeight="1">
      <c r="A27" s="39" t="s">
        <v>12</v>
      </c>
      <c r="B27" s="39" t="s">
        <v>13</v>
      </c>
      <c r="C27" s="39" t="s">
        <v>14</v>
      </c>
      <c r="D27" s="39" t="s">
        <v>15</v>
      </c>
      <c r="E27" s="39" t="s">
        <v>16</v>
      </c>
      <c r="F27" s="39" t="s">
        <v>64</v>
      </c>
      <c r="G27" s="39" t="s">
        <v>17</v>
      </c>
      <c r="H27" s="40" t="s">
        <v>18</v>
      </c>
      <c r="I27" s="40" t="s">
        <v>19</v>
      </c>
      <c r="J27" s="40" t="s">
        <v>20</v>
      </c>
      <c r="K27" s="40" t="s">
        <v>21</v>
      </c>
      <c r="L27" s="41" t="s">
        <v>22</v>
      </c>
      <c r="M27" s="42" t="s">
        <v>23</v>
      </c>
      <c r="N27" s="42" t="s">
        <v>24</v>
      </c>
      <c r="O27" s="244"/>
    </row>
    <row r="28" spans="1:17" ht="16.5">
      <c r="A28" s="5">
        <v>1</v>
      </c>
      <c r="B28" s="5">
        <v>2</v>
      </c>
      <c r="C28" s="5">
        <v>3</v>
      </c>
      <c r="D28" s="5">
        <v>4</v>
      </c>
      <c r="E28" s="5">
        <v>5</v>
      </c>
      <c r="F28" s="5">
        <v>6</v>
      </c>
      <c r="G28" s="5">
        <v>7</v>
      </c>
      <c r="H28" s="5">
        <v>8</v>
      </c>
      <c r="I28" s="5">
        <v>9</v>
      </c>
      <c r="J28" s="5">
        <v>10</v>
      </c>
      <c r="K28" s="5">
        <v>11</v>
      </c>
      <c r="L28" s="5">
        <v>12</v>
      </c>
      <c r="M28" s="5">
        <v>13</v>
      </c>
      <c r="N28" s="5">
        <v>14</v>
      </c>
      <c r="O28" s="5">
        <v>15</v>
      </c>
      <c r="Q28" s="60"/>
    </row>
    <row r="29" spans="1:15" ht="50.25" customHeight="1">
      <c r="A29" s="68" t="s">
        <v>45</v>
      </c>
      <c r="B29" s="12" t="s">
        <v>25</v>
      </c>
      <c r="C29" s="12" t="s">
        <v>25</v>
      </c>
      <c r="D29" s="12" t="s">
        <v>25</v>
      </c>
      <c r="E29" s="12" t="s">
        <v>25</v>
      </c>
      <c r="F29" s="76" t="s">
        <v>78</v>
      </c>
      <c r="G29" s="27"/>
      <c r="H29" s="12"/>
      <c r="I29" s="12" t="s">
        <v>25</v>
      </c>
      <c r="J29" s="12"/>
      <c r="K29" s="12"/>
      <c r="L29" s="77">
        <v>210648000</v>
      </c>
      <c r="M29" s="70"/>
      <c r="N29" s="55">
        <f>M29/L29*100</f>
        <v>0</v>
      </c>
      <c r="O29" s="27"/>
    </row>
    <row r="30" spans="1:15" ht="16.5">
      <c r="A30" s="37"/>
      <c r="B30" s="37"/>
      <c r="C30" s="37"/>
      <c r="D30" s="37"/>
      <c r="E30" s="37"/>
      <c r="F30" s="37" t="s">
        <v>48</v>
      </c>
      <c r="G30" s="37"/>
      <c r="H30" s="37"/>
      <c r="I30" s="37"/>
      <c r="J30" s="37"/>
      <c r="K30" s="37"/>
      <c r="L30" s="38">
        <f>L29</f>
        <v>210648000</v>
      </c>
      <c r="M30" s="38"/>
      <c r="N30" s="45">
        <f>N29</f>
        <v>0</v>
      </c>
      <c r="O30" s="37"/>
    </row>
    <row r="32" spans="1:15" ht="18">
      <c r="A32" s="245" t="s">
        <v>79</v>
      </c>
      <c r="B32" s="245"/>
      <c r="C32" s="245"/>
      <c r="D32" s="245"/>
      <c r="E32" s="245"/>
      <c r="F32" s="245"/>
      <c r="G32" s="245"/>
      <c r="H32" s="245"/>
      <c r="I32" s="245"/>
      <c r="J32" s="245"/>
      <c r="K32" s="245"/>
      <c r="L32" s="245"/>
      <c r="M32" s="245"/>
      <c r="N32" s="245"/>
      <c r="O32" s="245"/>
    </row>
    <row r="34" spans="1:15" s="23" customFormat="1" ht="16.5">
      <c r="A34" s="22" t="s">
        <v>71</v>
      </c>
      <c r="B34" s="22"/>
      <c r="C34" s="22" t="s">
        <v>72</v>
      </c>
      <c r="D34" s="22"/>
      <c r="E34" s="22"/>
      <c r="F34" s="22"/>
      <c r="G34" s="22"/>
      <c r="I34" s="24"/>
      <c r="J34" s="24"/>
      <c r="K34" s="24"/>
      <c r="L34" s="24"/>
      <c r="M34" s="24"/>
      <c r="N34" s="24"/>
      <c r="O34" s="24"/>
    </row>
    <row r="35" spans="1:15" s="3" customFormat="1" ht="16.5">
      <c r="A35" s="22" t="s">
        <v>31</v>
      </c>
      <c r="B35" s="22"/>
      <c r="C35" s="22" t="s">
        <v>32</v>
      </c>
      <c r="D35" s="22"/>
      <c r="E35" s="22"/>
      <c r="F35" s="22"/>
      <c r="G35" s="22"/>
      <c r="H35" s="23"/>
      <c r="I35" s="24"/>
      <c r="J35" s="24"/>
      <c r="K35" s="24"/>
      <c r="L35" s="24"/>
      <c r="M35" s="24"/>
      <c r="N35" s="44"/>
      <c r="O35" s="24"/>
    </row>
    <row r="36" spans="1:13" ht="16.5">
      <c r="A36" s="8" t="s">
        <v>74</v>
      </c>
      <c r="B36" s="20"/>
      <c r="C36" s="8" t="s">
        <v>36</v>
      </c>
      <c r="D36" s="20"/>
      <c r="E36" s="20"/>
      <c r="F36" s="21"/>
      <c r="G36" s="21"/>
      <c r="H36" s="21"/>
      <c r="L36"/>
      <c r="M36"/>
    </row>
    <row r="38" spans="1:19" ht="27.75" customHeight="1">
      <c r="A38" s="242" t="s">
        <v>8</v>
      </c>
      <c r="B38" s="242"/>
      <c r="C38" s="242"/>
      <c r="D38" s="242"/>
      <c r="E38" s="242"/>
      <c r="F38" s="39" t="s">
        <v>9</v>
      </c>
      <c r="G38" s="242" t="s">
        <v>10</v>
      </c>
      <c r="H38" s="242"/>
      <c r="I38" s="242"/>
      <c r="J38" s="242"/>
      <c r="K38" s="242"/>
      <c r="L38" s="242" t="s">
        <v>11</v>
      </c>
      <c r="M38" s="242"/>
      <c r="N38" s="242"/>
      <c r="O38" s="243" t="s">
        <v>26</v>
      </c>
      <c r="S38" s="49"/>
    </row>
    <row r="39" spans="1:15" ht="57" customHeight="1">
      <c r="A39" s="39" t="s">
        <v>12</v>
      </c>
      <c r="B39" s="39" t="s">
        <v>13</v>
      </c>
      <c r="C39" s="39" t="s">
        <v>14</v>
      </c>
      <c r="D39" s="39" t="s">
        <v>15</v>
      </c>
      <c r="E39" s="39" t="s">
        <v>16</v>
      </c>
      <c r="F39" s="39" t="s">
        <v>64</v>
      </c>
      <c r="G39" s="39" t="s">
        <v>17</v>
      </c>
      <c r="H39" s="40" t="s">
        <v>18</v>
      </c>
      <c r="I39" s="40" t="s">
        <v>19</v>
      </c>
      <c r="J39" s="40" t="s">
        <v>20</v>
      </c>
      <c r="K39" s="40" t="s">
        <v>21</v>
      </c>
      <c r="L39" s="41" t="s">
        <v>22</v>
      </c>
      <c r="M39" s="42" t="s">
        <v>23</v>
      </c>
      <c r="N39" s="42" t="s">
        <v>24</v>
      </c>
      <c r="O39" s="244"/>
    </row>
    <row r="40" spans="1:17" ht="16.5">
      <c r="A40" s="5">
        <v>1</v>
      </c>
      <c r="B40" s="5">
        <v>2</v>
      </c>
      <c r="C40" s="5">
        <v>3</v>
      </c>
      <c r="D40" s="5">
        <v>4</v>
      </c>
      <c r="E40" s="5">
        <v>5</v>
      </c>
      <c r="F40" s="5">
        <v>6</v>
      </c>
      <c r="G40" s="5">
        <v>7</v>
      </c>
      <c r="H40" s="5">
        <v>8</v>
      </c>
      <c r="I40" s="5">
        <v>9</v>
      </c>
      <c r="J40" s="5">
        <v>10</v>
      </c>
      <c r="K40" s="5">
        <v>11</v>
      </c>
      <c r="L40" s="5">
        <v>12</v>
      </c>
      <c r="M40" s="5">
        <v>13</v>
      </c>
      <c r="N40" s="5">
        <v>14</v>
      </c>
      <c r="O40" s="5">
        <v>15</v>
      </c>
      <c r="Q40" s="60"/>
    </row>
    <row r="41" spans="1:15" ht="50.25" customHeight="1">
      <c r="A41" s="68" t="s">
        <v>47</v>
      </c>
      <c r="B41" s="12" t="s">
        <v>25</v>
      </c>
      <c r="C41" s="12" t="s">
        <v>25</v>
      </c>
      <c r="D41" s="12" t="s">
        <v>25</v>
      </c>
      <c r="E41" s="12" t="s">
        <v>25</v>
      </c>
      <c r="F41" s="78" t="s">
        <v>80</v>
      </c>
      <c r="G41" s="27"/>
      <c r="H41" s="12"/>
      <c r="I41" s="12" t="s">
        <v>25</v>
      </c>
      <c r="J41" s="12"/>
      <c r="K41" s="12"/>
      <c r="L41" s="79">
        <v>13300000</v>
      </c>
      <c r="M41" s="70"/>
      <c r="N41" s="55">
        <f>M41/L41*100</f>
        <v>0</v>
      </c>
      <c r="O41" s="27"/>
    </row>
    <row r="42" spans="1:15" ht="16.5">
      <c r="A42" s="37"/>
      <c r="B42" s="37"/>
      <c r="C42" s="37"/>
      <c r="D42" s="37"/>
      <c r="E42" s="37"/>
      <c r="F42" s="37" t="s">
        <v>48</v>
      </c>
      <c r="G42" s="37"/>
      <c r="H42" s="37"/>
      <c r="I42" s="37"/>
      <c r="J42" s="37"/>
      <c r="K42" s="37"/>
      <c r="L42" s="38">
        <f>L41</f>
        <v>13300000</v>
      </c>
      <c r="M42" s="38"/>
      <c r="N42" s="45">
        <f>N41</f>
        <v>0</v>
      </c>
      <c r="O42" s="37"/>
    </row>
    <row r="44" spans="1:15" ht="18">
      <c r="A44" s="245" t="s">
        <v>81</v>
      </c>
      <c r="B44" s="245"/>
      <c r="C44" s="245"/>
      <c r="D44" s="245"/>
      <c r="E44" s="245"/>
      <c r="F44" s="245"/>
      <c r="G44" s="245"/>
      <c r="H44" s="245"/>
      <c r="I44" s="245"/>
      <c r="J44" s="245"/>
      <c r="K44" s="245"/>
      <c r="L44" s="245"/>
      <c r="M44" s="245"/>
      <c r="N44" s="245"/>
      <c r="O44" s="245"/>
    </row>
    <row r="46" spans="1:15" s="80" customFormat="1" ht="16.5">
      <c r="A46" s="22" t="s">
        <v>82</v>
      </c>
      <c r="B46" s="22"/>
      <c r="C46" s="22" t="s">
        <v>83</v>
      </c>
      <c r="D46" s="22"/>
      <c r="E46" s="22"/>
      <c r="F46" s="22"/>
      <c r="G46" s="22"/>
      <c r="H46" s="23"/>
      <c r="I46" s="24"/>
      <c r="J46" s="24"/>
      <c r="K46" s="24"/>
      <c r="L46" s="24"/>
      <c r="M46" s="24"/>
      <c r="N46" s="24"/>
      <c r="O46" s="24"/>
    </row>
    <row r="47" spans="1:15" s="3" customFormat="1" ht="16.5">
      <c r="A47" s="22" t="s">
        <v>31</v>
      </c>
      <c r="B47" s="22"/>
      <c r="C47" s="22" t="s">
        <v>32</v>
      </c>
      <c r="D47" s="22"/>
      <c r="E47" s="22"/>
      <c r="F47" s="22"/>
      <c r="G47" s="22"/>
      <c r="H47" s="23"/>
      <c r="I47" s="24"/>
      <c r="J47" s="24"/>
      <c r="K47" s="24"/>
      <c r="L47" s="24"/>
      <c r="M47" s="24"/>
      <c r="N47" s="44"/>
      <c r="O47" s="24"/>
    </row>
    <row r="48" spans="1:13" ht="16.5">
      <c r="A48" s="8" t="s">
        <v>74</v>
      </c>
      <c r="B48" s="20"/>
      <c r="C48" s="8" t="s">
        <v>36</v>
      </c>
      <c r="D48" s="20"/>
      <c r="E48" s="20"/>
      <c r="F48" s="21"/>
      <c r="G48" s="21"/>
      <c r="H48" s="21"/>
      <c r="L48"/>
      <c r="M48"/>
    </row>
    <row r="50" spans="1:19" ht="27.75" customHeight="1">
      <c r="A50" s="242" t="s">
        <v>8</v>
      </c>
      <c r="B50" s="242"/>
      <c r="C50" s="242"/>
      <c r="D50" s="242"/>
      <c r="E50" s="242"/>
      <c r="F50" s="39" t="s">
        <v>9</v>
      </c>
      <c r="G50" s="242" t="s">
        <v>10</v>
      </c>
      <c r="H50" s="242"/>
      <c r="I50" s="242"/>
      <c r="J50" s="242"/>
      <c r="K50" s="242"/>
      <c r="L50" s="242" t="s">
        <v>11</v>
      </c>
      <c r="M50" s="242"/>
      <c r="N50" s="242"/>
      <c r="O50" s="243" t="s">
        <v>26</v>
      </c>
      <c r="S50" s="49"/>
    </row>
    <row r="51" spans="1:15" ht="57" customHeight="1">
      <c r="A51" s="39" t="s">
        <v>12</v>
      </c>
      <c r="B51" s="39" t="s">
        <v>13</v>
      </c>
      <c r="C51" s="39" t="s">
        <v>14</v>
      </c>
      <c r="D51" s="39" t="s">
        <v>15</v>
      </c>
      <c r="E51" s="39" t="s">
        <v>16</v>
      </c>
      <c r="F51" s="39" t="s">
        <v>64</v>
      </c>
      <c r="G51" s="39" t="s">
        <v>17</v>
      </c>
      <c r="H51" s="40" t="s">
        <v>18</v>
      </c>
      <c r="I51" s="40" t="s">
        <v>19</v>
      </c>
      <c r="J51" s="40" t="s">
        <v>20</v>
      </c>
      <c r="K51" s="40" t="s">
        <v>21</v>
      </c>
      <c r="L51" s="41" t="s">
        <v>22</v>
      </c>
      <c r="M51" s="42" t="s">
        <v>23</v>
      </c>
      <c r="N51" s="42" t="s">
        <v>24</v>
      </c>
      <c r="O51" s="244"/>
    </row>
    <row r="52" spans="1:17" ht="16.5">
      <c r="A52" s="5">
        <v>1</v>
      </c>
      <c r="B52" s="5">
        <v>2</v>
      </c>
      <c r="C52" s="5">
        <v>3</v>
      </c>
      <c r="D52" s="5">
        <v>4</v>
      </c>
      <c r="E52" s="5">
        <v>5</v>
      </c>
      <c r="F52" s="5">
        <v>6</v>
      </c>
      <c r="G52" s="5">
        <v>7</v>
      </c>
      <c r="H52" s="5">
        <v>8</v>
      </c>
      <c r="I52" s="5">
        <v>9</v>
      </c>
      <c r="J52" s="5">
        <v>10</v>
      </c>
      <c r="K52" s="5">
        <v>11</v>
      </c>
      <c r="L52" s="5">
        <v>12</v>
      </c>
      <c r="M52" s="5">
        <v>13</v>
      </c>
      <c r="N52" s="5">
        <v>14</v>
      </c>
      <c r="O52" s="5">
        <v>15</v>
      </c>
      <c r="Q52" s="60"/>
    </row>
    <row r="53" spans="1:15" ht="50.25" customHeight="1">
      <c r="A53" s="68" t="s">
        <v>45</v>
      </c>
      <c r="B53" s="12" t="s">
        <v>25</v>
      </c>
      <c r="C53" s="12" t="s">
        <v>25</v>
      </c>
      <c r="D53" s="12" t="s">
        <v>25</v>
      </c>
      <c r="E53" s="12" t="s">
        <v>25</v>
      </c>
      <c r="F53" s="81" t="s">
        <v>84</v>
      </c>
      <c r="G53" s="27"/>
      <c r="H53" s="12"/>
      <c r="I53" s="12" t="s">
        <v>25</v>
      </c>
      <c r="J53" s="12"/>
      <c r="K53" s="12"/>
      <c r="L53" s="82">
        <v>25378600</v>
      </c>
      <c r="M53" s="70">
        <v>4924500</v>
      </c>
      <c r="N53" s="55">
        <f>M53/L53*100</f>
        <v>19.404143648585816</v>
      </c>
      <c r="O53" s="27"/>
    </row>
    <row r="54" spans="1:15" ht="16.5">
      <c r="A54" s="37"/>
      <c r="B54" s="37"/>
      <c r="C54" s="37"/>
      <c r="D54" s="37"/>
      <c r="E54" s="37"/>
      <c r="F54" s="37" t="s">
        <v>48</v>
      </c>
      <c r="G54" s="37"/>
      <c r="H54" s="37"/>
      <c r="I54" s="37"/>
      <c r="J54" s="37"/>
      <c r="K54" s="37"/>
      <c r="L54" s="38">
        <f>L53</f>
        <v>25378600</v>
      </c>
      <c r="M54" s="38"/>
      <c r="N54" s="45">
        <f>N53</f>
        <v>19.404143648585816</v>
      </c>
      <c r="O54" s="37"/>
    </row>
    <row r="56" spans="1:15" ht="18">
      <c r="A56" s="245" t="s">
        <v>86</v>
      </c>
      <c r="B56" s="245"/>
      <c r="C56" s="245"/>
      <c r="D56" s="245"/>
      <c r="E56" s="245"/>
      <c r="F56" s="245"/>
      <c r="G56" s="245"/>
      <c r="H56" s="245"/>
      <c r="I56" s="245"/>
      <c r="J56" s="245"/>
      <c r="K56" s="245"/>
      <c r="L56" s="245"/>
      <c r="M56" s="245"/>
      <c r="N56" s="245"/>
      <c r="O56" s="245"/>
    </row>
    <row r="58" spans="1:15" ht="16.5">
      <c r="A58" s="22" t="s">
        <v>85</v>
      </c>
      <c r="B58" s="22"/>
      <c r="C58" s="22" t="s">
        <v>42</v>
      </c>
      <c r="D58" s="22"/>
      <c r="E58" s="22"/>
      <c r="F58" s="22"/>
      <c r="G58" s="22"/>
      <c r="H58" s="23"/>
      <c r="I58" s="24"/>
      <c r="J58" s="75"/>
      <c r="K58" s="75"/>
      <c r="L58" s="75"/>
      <c r="M58" s="75"/>
      <c r="N58" s="75"/>
      <c r="O58" s="75"/>
    </row>
    <row r="59" spans="1:15" s="3" customFormat="1" ht="16.5">
      <c r="A59" s="22" t="s">
        <v>31</v>
      </c>
      <c r="B59" s="22"/>
      <c r="C59" s="22" t="s">
        <v>32</v>
      </c>
      <c r="D59" s="22"/>
      <c r="E59" s="22"/>
      <c r="F59" s="22"/>
      <c r="G59" s="22"/>
      <c r="H59" s="23"/>
      <c r="I59" s="24"/>
      <c r="J59" s="24"/>
      <c r="K59" s="24"/>
      <c r="L59" s="24"/>
      <c r="M59" s="24"/>
      <c r="N59" s="44"/>
      <c r="O59" s="24"/>
    </row>
    <row r="60" spans="1:13" ht="16.5">
      <c r="A60" s="8" t="s">
        <v>74</v>
      </c>
      <c r="B60" s="20"/>
      <c r="C60" s="8" t="s">
        <v>36</v>
      </c>
      <c r="D60" s="20"/>
      <c r="E60" s="20"/>
      <c r="F60" s="21"/>
      <c r="G60" s="21"/>
      <c r="H60" s="21"/>
      <c r="L60"/>
      <c r="M60"/>
    </row>
    <row r="62" spans="1:19" ht="27.75" customHeight="1">
      <c r="A62" s="242" t="s">
        <v>8</v>
      </c>
      <c r="B62" s="242"/>
      <c r="C62" s="242"/>
      <c r="D62" s="242"/>
      <c r="E62" s="242"/>
      <c r="F62" s="39" t="s">
        <v>9</v>
      </c>
      <c r="G62" s="242" t="s">
        <v>10</v>
      </c>
      <c r="H62" s="242"/>
      <c r="I62" s="242"/>
      <c r="J62" s="242"/>
      <c r="K62" s="242"/>
      <c r="L62" s="242" t="s">
        <v>11</v>
      </c>
      <c r="M62" s="242"/>
      <c r="N62" s="242"/>
      <c r="O62" s="243" t="s">
        <v>26</v>
      </c>
      <c r="S62" s="49"/>
    </row>
    <row r="63" spans="1:15" ht="57" customHeight="1">
      <c r="A63" s="39" t="s">
        <v>12</v>
      </c>
      <c r="B63" s="39" t="s">
        <v>13</v>
      </c>
      <c r="C63" s="39" t="s">
        <v>14</v>
      </c>
      <c r="D63" s="39" t="s">
        <v>15</v>
      </c>
      <c r="E63" s="39" t="s">
        <v>16</v>
      </c>
      <c r="F63" s="39" t="s">
        <v>64</v>
      </c>
      <c r="G63" s="39" t="s">
        <v>17</v>
      </c>
      <c r="H63" s="40" t="s">
        <v>18</v>
      </c>
      <c r="I63" s="40" t="s">
        <v>19</v>
      </c>
      <c r="J63" s="40" t="s">
        <v>20</v>
      </c>
      <c r="K63" s="40" t="s">
        <v>21</v>
      </c>
      <c r="L63" s="41" t="s">
        <v>22</v>
      </c>
      <c r="M63" s="42" t="s">
        <v>23</v>
      </c>
      <c r="N63" s="42" t="s">
        <v>24</v>
      </c>
      <c r="O63" s="244"/>
    </row>
    <row r="64" spans="1:17" ht="16.5">
      <c r="A64" s="5">
        <v>1</v>
      </c>
      <c r="B64" s="5">
        <v>2</v>
      </c>
      <c r="C64" s="5">
        <v>3</v>
      </c>
      <c r="D64" s="5">
        <v>4</v>
      </c>
      <c r="E64" s="5">
        <v>5</v>
      </c>
      <c r="F64" s="5">
        <v>6</v>
      </c>
      <c r="G64" s="5">
        <v>7</v>
      </c>
      <c r="H64" s="5">
        <v>8</v>
      </c>
      <c r="I64" s="5">
        <v>9</v>
      </c>
      <c r="J64" s="5">
        <v>10</v>
      </c>
      <c r="K64" s="5">
        <v>11</v>
      </c>
      <c r="L64" s="5">
        <v>12</v>
      </c>
      <c r="M64" s="5">
        <v>13</v>
      </c>
      <c r="N64" s="5">
        <v>14</v>
      </c>
      <c r="O64" s="5">
        <v>15</v>
      </c>
      <c r="Q64" s="60"/>
    </row>
    <row r="65" spans="1:15" ht="50.25" customHeight="1">
      <c r="A65" s="11" t="s">
        <v>45</v>
      </c>
      <c r="B65" s="12" t="s">
        <v>25</v>
      </c>
      <c r="C65" s="12" t="s">
        <v>25</v>
      </c>
      <c r="D65" s="12" t="s">
        <v>25</v>
      </c>
      <c r="E65" s="12" t="s">
        <v>25</v>
      </c>
      <c r="F65" s="12" t="s">
        <v>87</v>
      </c>
      <c r="G65" s="27"/>
      <c r="H65" s="12"/>
      <c r="I65" s="12" t="s">
        <v>25</v>
      </c>
      <c r="J65" s="12"/>
      <c r="K65" s="12"/>
      <c r="L65" s="83">
        <v>28163400</v>
      </c>
      <c r="M65" s="70"/>
      <c r="N65" s="55">
        <f>M65/L65*100</f>
        <v>0</v>
      </c>
      <c r="O65" s="27"/>
    </row>
    <row r="66" spans="1:15" ht="50.25" customHeight="1">
      <c r="A66" s="11" t="s">
        <v>46</v>
      </c>
      <c r="B66" s="12" t="s">
        <v>25</v>
      </c>
      <c r="C66" s="12" t="s">
        <v>25</v>
      </c>
      <c r="D66" s="12" t="s">
        <v>25</v>
      </c>
      <c r="E66" s="12" t="s">
        <v>25</v>
      </c>
      <c r="F66" s="12" t="s">
        <v>88</v>
      </c>
      <c r="G66" s="27"/>
      <c r="H66" s="12"/>
      <c r="I66" s="12" t="s">
        <v>25</v>
      </c>
      <c r="J66" s="12"/>
      <c r="K66" s="12"/>
      <c r="L66" s="83">
        <v>10000000</v>
      </c>
      <c r="M66" s="70"/>
      <c r="N66" s="55">
        <f>M66/L66*100</f>
        <v>0</v>
      </c>
      <c r="O66" s="27"/>
    </row>
    <row r="67" spans="1:15" ht="16.5">
      <c r="A67" s="37"/>
      <c r="B67" s="37"/>
      <c r="C67" s="37"/>
      <c r="D67" s="37"/>
      <c r="E67" s="37"/>
      <c r="F67" s="37" t="s">
        <v>48</v>
      </c>
      <c r="G67" s="37"/>
      <c r="H67" s="37"/>
      <c r="I67" s="37"/>
      <c r="J67" s="37"/>
      <c r="K67" s="37"/>
      <c r="L67" s="38">
        <f>L65+L66</f>
        <v>38163400</v>
      </c>
      <c r="M67" s="38"/>
      <c r="N67" s="45">
        <f>SUM(N65:N66)</f>
        <v>0</v>
      </c>
      <c r="O67" s="37"/>
    </row>
    <row r="69" spans="1:15" ht="18">
      <c r="A69" s="245" t="s">
        <v>89</v>
      </c>
      <c r="B69" s="245"/>
      <c r="C69" s="245"/>
      <c r="D69" s="245"/>
      <c r="E69" s="245"/>
      <c r="F69" s="245"/>
      <c r="G69" s="245"/>
      <c r="H69" s="245"/>
      <c r="I69" s="245"/>
      <c r="J69" s="245"/>
      <c r="K69" s="245"/>
      <c r="L69" s="245"/>
      <c r="M69" s="245"/>
      <c r="N69" s="245"/>
      <c r="O69" s="245"/>
    </row>
    <row r="71" spans="1:15" ht="16.5">
      <c r="A71" s="22" t="s">
        <v>90</v>
      </c>
      <c r="B71" s="22"/>
      <c r="C71" s="22" t="s">
        <v>91</v>
      </c>
      <c r="D71" s="22"/>
      <c r="E71" s="22"/>
      <c r="F71" s="22"/>
      <c r="G71" s="22"/>
      <c r="H71" s="23"/>
      <c r="I71" s="24"/>
      <c r="J71" s="24"/>
      <c r="K71" s="24"/>
      <c r="L71" s="24"/>
      <c r="M71" s="24"/>
      <c r="N71" s="24"/>
      <c r="O71" s="24"/>
    </row>
    <row r="72" spans="1:15" s="3" customFormat="1" ht="16.5">
      <c r="A72" s="22" t="s">
        <v>31</v>
      </c>
      <c r="B72" s="22"/>
      <c r="C72" s="22" t="s">
        <v>32</v>
      </c>
      <c r="D72" s="22"/>
      <c r="E72" s="22"/>
      <c r="F72" s="22"/>
      <c r="G72" s="22"/>
      <c r="H72" s="23"/>
      <c r="I72" s="24"/>
      <c r="J72" s="24"/>
      <c r="K72" s="24"/>
      <c r="L72" s="24"/>
      <c r="M72" s="24"/>
      <c r="N72" s="44"/>
      <c r="O72" s="24"/>
    </row>
    <row r="73" spans="1:13" ht="16.5">
      <c r="A73" s="8" t="s">
        <v>74</v>
      </c>
      <c r="B73" s="20"/>
      <c r="C73" s="8" t="s">
        <v>36</v>
      </c>
      <c r="D73" s="20"/>
      <c r="E73" s="20"/>
      <c r="F73" s="21"/>
      <c r="G73" s="21"/>
      <c r="H73" s="21"/>
      <c r="L73"/>
      <c r="M73"/>
    </row>
    <row r="75" spans="1:19" ht="27.75" customHeight="1">
      <c r="A75" s="242" t="s">
        <v>8</v>
      </c>
      <c r="B75" s="242"/>
      <c r="C75" s="242"/>
      <c r="D75" s="242"/>
      <c r="E75" s="242"/>
      <c r="F75" s="39" t="s">
        <v>9</v>
      </c>
      <c r="G75" s="242" t="s">
        <v>10</v>
      </c>
      <c r="H75" s="242"/>
      <c r="I75" s="242"/>
      <c r="J75" s="242"/>
      <c r="K75" s="242"/>
      <c r="L75" s="242" t="s">
        <v>11</v>
      </c>
      <c r="M75" s="242"/>
      <c r="N75" s="242"/>
      <c r="O75" s="243" t="s">
        <v>26</v>
      </c>
      <c r="S75" s="49"/>
    </row>
    <row r="76" spans="1:15" ht="57" customHeight="1">
      <c r="A76" s="39" t="s">
        <v>12</v>
      </c>
      <c r="B76" s="39" t="s">
        <v>13</v>
      </c>
      <c r="C76" s="39" t="s">
        <v>14</v>
      </c>
      <c r="D76" s="39" t="s">
        <v>15</v>
      </c>
      <c r="E76" s="39" t="s">
        <v>16</v>
      </c>
      <c r="F76" s="39" t="s">
        <v>64</v>
      </c>
      <c r="G76" s="39" t="s">
        <v>17</v>
      </c>
      <c r="H76" s="40" t="s">
        <v>18</v>
      </c>
      <c r="I76" s="40" t="s">
        <v>19</v>
      </c>
      <c r="J76" s="40" t="s">
        <v>20</v>
      </c>
      <c r="K76" s="40" t="s">
        <v>21</v>
      </c>
      <c r="L76" s="41" t="s">
        <v>22</v>
      </c>
      <c r="M76" s="42" t="s">
        <v>23</v>
      </c>
      <c r="N76" s="42" t="s">
        <v>24</v>
      </c>
      <c r="O76" s="244"/>
    </row>
    <row r="77" spans="1:17" ht="16.5">
      <c r="A77" s="5">
        <v>1</v>
      </c>
      <c r="B77" s="5">
        <v>2</v>
      </c>
      <c r="C77" s="5">
        <v>3</v>
      </c>
      <c r="D77" s="5">
        <v>4</v>
      </c>
      <c r="E77" s="5">
        <v>5</v>
      </c>
      <c r="F77" s="5">
        <v>6</v>
      </c>
      <c r="G77" s="5">
        <v>7</v>
      </c>
      <c r="H77" s="5">
        <v>8</v>
      </c>
      <c r="I77" s="5">
        <v>9</v>
      </c>
      <c r="J77" s="5">
        <v>10</v>
      </c>
      <c r="K77" s="5">
        <v>11</v>
      </c>
      <c r="L77" s="5">
        <v>12</v>
      </c>
      <c r="M77" s="5">
        <v>13</v>
      </c>
      <c r="N77" s="5">
        <v>14</v>
      </c>
      <c r="O77" s="5">
        <v>15</v>
      </c>
      <c r="Q77" s="60"/>
    </row>
    <row r="78" spans="1:15" ht="103.5" customHeight="1">
      <c r="A78" s="11" t="s">
        <v>92</v>
      </c>
      <c r="B78" s="12" t="s">
        <v>25</v>
      </c>
      <c r="C78" s="12" t="s">
        <v>25</v>
      </c>
      <c r="D78" s="12" t="s">
        <v>25</v>
      </c>
      <c r="E78" s="12" t="s">
        <v>25</v>
      </c>
      <c r="F78" s="84" t="s">
        <v>145</v>
      </c>
      <c r="G78" s="27"/>
      <c r="H78" s="12"/>
      <c r="I78" s="12" t="s">
        <v>25</v>
      </c>
      <c r="J78" s="12"/>
      <c r="K78" s="12"/>
      <c r="L78" s="85">
        <v>20000000</v>
      </c>
      <c r="M78" s="70"/>
      <c r="N78" s="55">
        <f>M78/L78*100</f>
        <v>0</v>
      </c>
      <c r="O78" s="27"/>
    </row>
    <row r="79" spans="1:15" ht="50.25" customHeight="1">
      <c r="A79" s="11" t="s">
        <v>51</v>
      </c>
      <c r="B79" s="12" t="s">
        <v>25</v>
      </c>
      <c r="C79" s="12" t="s">
        <v>25</v>
      </c>
      <c r="D79" s="12" t="s">
        <v>25</v>
      </c>
      <c r="E79" s="12" t="s">
        <v>25</v>
      </c>
      <c r="F79" s="84" t="s">
        <v>93</v>
      </c>
      <c r="G79" s="27"/>
      <c r="H79" s="12"/>
      <c r="I79" s="12" t="s">
        <v>25</v>
      </c>
      <c r="J79" s="12"/>
      <c r="K79" s="12"/>
      <c r="L79" s="85">
        <v>25000000</v>
      </c>
      <c r="M79" s="70"/>
      <c r="N79" s="55">
        <f>M79/L79*100</f>
        <v>0</v>
      </c>
      <c r="O79" s="27"/>
    </row>
    <row r="80" spans="1:15" ht="50.25" customHeight="1">
      <c r="A80" s="11" t="s">
        <v>95</v>
      </c>
      <c r="B80" s="12" t="s">
        <v>25</v>
      </c>
      <c r="C80" s="12" t="s">
        <v>25</v>
      </c>
      <c r="D80" s="12" t="s">
        <v>25</v>
      </c>
      <c r="E80" s="12" t="s">
        <v>25</v>
      </c>
      <c r="F80" s="84" t="s">
        <v>94</v>
      </c>
      <c r="G80" s="27"/>
      <c r="H80" s="12"/>
      <c r="I80" s="12" t="s">
        <v>25</v>
      </c>
      <c r="J80" s="12"/>
      <c r="K80" s="12"/>
      <c r="L80" s="85">
        <v>5000000</v>
      </c>
      <c r="M80" s="70"/>
      <c r="N80" s="55">
        <f>M80/L80*100</f>
        <v>0</v>
      </c>
      <c r="O80" s="27"/>
    </row>
    <row r="81" spans="1:15" ht="16.5">
      <c r="A81" s="37"/>
      <c r="B81" s="37"/>
      <c r="C81" s="37"/>
      <c r="D81" s="37"/>
      <c r="E81" s="37"/>
      <c r="F81" s="37" t="s">
        <v>48</v>
      </c>
      <c r="G81" s="37"/>
      <c r="H81" s="37"/>
      <c r="I81" s="37"/>
      <c r="J81" s="37"/>
      <c r="K81" s="37"/>
      <c r="L81" s="38">
        <f>SUM(L78:L80)</f>
        <v>50000000</v>
      </c>
      <c r="M81" s="38"/>
      <c r="N81" s="45">
        <f>SUM(N78:N80)</f>
        <v>0</v>
      </c>
      <c r="O81" s="37"/>
    </row>
    <row r="83" spans="1:15" ht="18">
      <c r="A83" s="248" t="s">
        <v>98</v>
      </c>
      <c r="B83" s="248"/>
      <c r="C83" s="248"/>
      <c r="D83" s="248"/>
      <c r="E83" s="248"/>
      <c r="F83" s="248"/>
      <c r="G83" s="248"/>
      <c r="H83" s="248"/>
      <c r="I83" s="248"/>
      <c r="J83" s="248"/>
      <c r="K83" s="248"/>
      <c r="L83" s="248"/>
      <c r="M83" s="248"/>
      <c r="N83" s="248"/>
      <c r="O83" s="248"/>
    </row>
    <row r="85" spans="1:15" ht="16.5">
      <c r="A85" s="22" t="s">
        <v>96</v>
      </c>
      <c r="B85" s="22"/>
      <c r="C85" s="22" t="s">
        <v>97</v>
      </c>
      <c r="D85" s="22"/>
      <c r="E85" s="22"/>
      <c r="F85" s="22"/>
      <c r="G85" s="22"/>
      <c r="H85" s="23"/>
      <c r="I85" s="24"/>
      <c r="J85" s="24"/>
      <c r="K85" s="24"/>
      <c r="L85" s="24"/>
      <c r="M85" s="24"/>
      <c r="N85" s="24"/>
      <c r="O85" s="24"/>
    </row>
    <row r="86" spans="1:15" s="3" customFormat="1" ht="16.5">
      <c r="A86" s="22" t="s">
        <v>31</v>
      </c>
      <c r="B86" s="22"/>
      <c r="C86" s="22" t="s">
        <v>32</v>
      </c>
      <c r="D86" s="22"/>
      <c r="E86" s="22"/>
      <c r="F86" s="22"/>
      <c r="G86" s="22"/>
      <c r="H86" s="23"/>
      <c r="I86" s="24"/>
      <c r="J86" s="24"/>
      <c r="K86" s="24"/>
      <c r="L86" s="24"/>
      <c r="M86" s="24"/>
      <c r="N86" s="44"/>
      <c r="O86" s="24"/>
    </row>
    <row r="87" spans="1:13" ht="16.5">
      <c r="A87" s="8" t="s">
        <v>99</v>
      </c>
      <c r="B87" s="20"/>
      <c r="C87" s="8" t="s">
        <v>55</v>
      </c>
      <c r="D87" s="20"/>
      <c r="E87" s="20"/>
      <c r="F87" s="21"/>
      <c r="G87" s="21"/>
      <c r="H87" s="21"/>
      <c r="L87"/>
      <c r="M87"/>
    </row>
    <row r="89" spans="1:19" ht="27.75" customHeight="1">
      <c r="A89" s="242" t="s">
        <v>8</v>
      </c>
      <c r="B89" s="242"/>
      <c r="C89" s="242"/>
      <c r="D89" s="242"/>
      <c r="E89" s="242"/>
      <c r="F89" s="39" t="s">
        <v>9</v>
      </c>
      <c r="G89" s="242" t="s">
        <v>10</v>
      </c>
      <c r="H89" s="242"/>
      <c r="I89" s="242"/>
      <c r="J89" s="242"/>
      <c r="K89" s="242"/>
      <c r="L89" s="242" t="s">
        <v>11</v>
      </c>
      <c r="M89" s="242"/>
      <c r="N89" s="242"/>
      <c r="O89" s="243" t="s">
        <v>26</v>
      </c>
      <c r="S89" s="49"/>
    </row>
    <row r="90" spans="1:15" ht="57" customHeight="1">
      <c r="A90" s="39" t="s">
        <v>12</v>
      </c>
      <c r="B90" s="39" t="s">
        <v>13</v>
      </c>
      <c r="C90" s="39" t="s">
        <v>14</v>
      </c>
      <c r="D90" s="39" t="s">
        <v>15</v>
      </c>
      <c r="E90" s="39" t="s">
        <v>16</v>
      </c>
      <c r="F90" s="39" t="s">
        <v>64</v>
      </c>
      <c r="G90" s="39" t="s">
        <v>17</v>
      </c>
      <c r="H90" s="40" t="s">
        <v>18</v>
      </c>
      <c r="I90" s="40" t="s">
        <v>19</v>
      </c>
      <c r="J90" s="40" t="s">
        <v>20</v>
      </c>
      <c r="K90" s="40" t="s">
        <v>21</v>
      </c>
      <c r="L90" s="41" t="s">
        <v>22</v>
      </c>
      <c r="M90" s="42" t="s">
        <v>23</v>
      </c>
      <c r="N90" s="42" t="s">
        <v>24</v>
      </c>
      <c r="O90" s="244"/>
    </row>
    <row r="91" spans="1:17" ht="16.5">
      <c r="A91" s="5">
        <v>1</v>
      </c>
      <c r="B91" s="5">
        <v>2</v>
      </c>
      <c r="C91" s="5">
        <v>3</v>
      </c>
      <c r="D91" s="5">
        <v>4</v>
      </c>
      <c r="E91" s="5">
        <v>5</v>
      </c>
      <c r="F91" s="5">
        <v>6</v>
      </c>
      <c r="G91" s="5">
        <v>7</v>
      </c>
      <c r="H91" s="5">
        <v>8</v>
      </c>
      <c r="I91" s="5">
        <v>9</v>
      </c>
      <c r="J91" s="5">
        <v>10</v>
      </c>
      <c r="K91" s="5">
        <v>11</v>
      </c>
      <c r="L91" s="5">
        <v>12</v>
      </c>
      <c r="M91" s="5">
        <v>13</v>
      </c>
      <c r="N91" s="5">
        <v>14</v>
      </c>
      <c r="O91" s="5">
        <v>15</v>
      </c>
      <c r="Q91" s="60"/>
    </row>
    <row r="92" spans="1:15" ht="50.25" customHeight="1">
      <c r="A92" s="11" t="s">
        <v>101</v>
      </c>
      <c r="B92" s="12" t="s">
        <v>25</v>
      </c>
      <c r="C92" s="12" t="s">
        <v>25</v>
      </c>
      <c r="D92" s="12" t="s">
        <v>25</v>
      </c>
      <c r="E92" s="12" t="s">
        <v>25</v>
      </c>
      <c r="F92" s="86" t="s">
        <v>100</v>
      </c>
      <c r="G92" s="27"/>
      <c r="H92" s="12"/>
      <c r="I92" s="12" t="s">
        <v>25</v>
      </c>
      <c r="J92" s="12"/>
      <c r="K92" s="12"/>
      <c r="L92" s="85">
        <v>14599900</v>
      </c>
      <c r="M92" s="70"/>
      <c r="N92" s="55">
        <f>M92/L92*100</f>
        <v>0</v>
      </c>
      <c r="O92" s="27"/>
    </row>
    <row r="93" spans="1:15" ht="141.75" customHeight="1">
      <c r="A93" s="11" t="s">
        <v>102</v>
      </c>
      <c r="B93" s="12" t="s">
        <v>25</v>
      </c>
      <c r="C93" s="12" t="s">
        <v>25</v>
      </c>
      <c r="D93" s="12" t="s">
        <v>25</v>
      </c>
      <c r="E93" s="12" t="s">
        <v>25</v>
      </c>
      <c r="F93" s="87" t="s">
        <v>146</v>
      </c>
      <c r="G93" s="27"/>
      <c r="H93" s="12"/>
      <c r="I93" s="12" t="s">
        <v>25</v>
      </c>
      <c r="J93" s="12"/>
      <c r="K93" s="12"/>
      <c r="L93" s="85">
        <v>30400100</v>
      </c>
      <c r="M93" s="70"/>
      <c r="N93" s="55">
        <f>M93/L93*100</f>
        <v>0</v>
      </c>
      <c r="O93" s="27"/>
    </row>
    <row r="94" spans="1:15" ht="16.5">
      <c r="A94" s="37"/>
      <c r="B94" s="37"/>
      <c r="C94" s="37"/>
      <c r="D94" s="37"/>
      <c r="E94" s="37"/>
      <c r="F94" s="37" t="s">
        <v>48</v>
      </c>
      <c r="G94" s="37"/>
      <c r="H94" s="37"/>
      <c r="I94" s="37"/>
      <c r="J94" s="37"/>
      <c r="K94" s="37"/>
      <c r="L94" s="38">
        <f>SUM(L92:L93)</f>
        <v>45000000</v>
      </c>
      <c r="M94" s="38"/>
      <c r="N94" s="45">
        <f>SUM(N92:N93)</f>
        <v>0</v>
      </c>
      <c r="O94" s="37"/>
    </row>
    <row r="96" spans="1:15" ht="18">
      <c r="A96" s="247" t="s">
        <v>0</v>
      </c>
      <c r="B96" s="247"/>
      <c r="C96" s="247"/>
      <c r="D96" s="247"/>
      <c r="E96" s="247"/>
      <c r="F96" s="247"/>
      <c r="G96" s="247"/>
      <c r="H96" s="247"/>
      <c r="I96" s="247"/>
      <c r="J96" s="247"/>
      <c r="K96" s="247"/>
      <c r="L96" s="247"/>
      <c r="M96" s="247"/>
      <c r="N96" s="247"/>
      <c r="O96" s="247"/>
    </row>
    <row r="98" spans="1:15" ht="16.5">
      <c r="A98" s="30" t="s">
        <v>103</v>
      </c>
      <c r="B98" s="22"/>
      <c r="C98" s="22" t="s">
        <v>104</v>
      </c>
      <c r="D98" s="22"/>
      <c r="E98" s="22"/>
      <c r="F98" s="22"/>
      <c r="G98" s="31"/>
      <c r="H98" s="31"/>
      <c r="I98" s="24"/>
      <c r="J98" s="75"/>
      <c r="K98" s="75"/>
      <c r="L98" s="75"/>
      <c r="M98" s="75"/>
      <c r="N98" s="75"/>
      <c r="O98" s="75"/>
    </row>
    <row r="99" spans="1:15" s="3" customFormat="1" ht="16.5">
      <c r="A99" s="22" t="s">
        <v>31</v>
      </c>
      <c r="B99" s="22"/>
      <c r="C99" s="22" t="s">
        <v>32</v>
      </c>
      <c r="D99" s="22"/>
      <c r="E99" s="22"/>
      <c r="F99" s="22"/>
      <c r="G99" s="22"/>
      <c r="H99" s="23"/>
      <c r="I99" s="24"/>
      <c r="J99" s="24"/>
      <c r="K99" s="24"/>
      <c r="L99" s="24"/>
      <c r="M99" s="24"/>
      <c r="N99" s="44"/>
      <c r="O99" s="24"/>
    </row>
    <row r="100" spans="1:13" ht="16.5">
      <c r="A100" s="8" t="s">
        <v>74</v>
      </c>
      <c r="B100" s="20"/>
      <c r="C100" s="8" t="s">
        <v>36</v>
      </c>
      <c r="D100" s="20"/>
      <c r="E100" s="20"/>
      <c r="F100" s="21"/>
      <c r="G100" s="21"/>
      <c r="H100" s="21"/>
      <c r="L100"/>
      <c r="M100"/>
    </row>
    <row r="102" spans="1:19" ht="27.75" customHeight="1">
      <c r="A102" s="242" t="s">
        <v>8</v>
      </c>
      <c r="B102" s="242"/>
      <c r="C102" s="242"/>
      <c r="D102" s="242"/>
      <c r="E102" s="242"/>
      <c r="F102" s="39" t="s">
        <v>9</v>
      </c>
      <c r="G102" s="242" t="s">
        <v>10</v>
      </c>
      <c r="H102" s="242"/>
      <c r="I102" s="242"/>
      <c r="J102" s="242"/>
      <c r="K102" s="242"/>
      <c r="L102" s="242" t="s">
        <v>11</v>
      </c>
      <c r="M102" s="242"/>
      <c r="N102" s="242"/>
      <c r="O102" s="243" t="s">
        <v>26</v>
      </c>
      <c r="S102" s="49"/>
    </row>
    <row r="103" spans="1:15" ht="69.75" customHeight="1">
      <c r="A103" s="39" t="s">
        <v>12</v>
      </c>
      <c r="B103" s="39" t="s">
        <v>13</v>
      </c>
      <c r="C103" s="39" t="s">
        <v>14</v>
      </c>
      <c r="D103" s="39" t="s">
        <v>15</v>
      </c>
      <c r="E103" s="39" t="s">
        <v>16</v>
      </c>
      <c r="F103" s="39" t="s">
        <v>64</v>
      </c>
      <c r="G103" s="39" t="s">
        <v>17</v>
      </c>
      <c r="H103" s="40" t="s">
        <v>18</v>
      </c>
      <c r="I103" s="40" t="s">
        <v>19</v>
      </c>
      <c r="J103" s="40" t="s">
        <v>20</v>
      </c>
      <c r="K103" s="40" t="s">
        <v>21</v>
      </c>
      <c r="L103" s="41" t="s">
        <v>22</v>
      </c>
      <c r="M103" s="42" t="s">
        <v>23</v>
      </c>
      <c r="N103" s="42" t="s">
        <v>24</v>
      </c>
      <c r="O103" s="244"/>
    </row>
    <row r="104" spans="1:17" ht="16.5">
      <c r="A104" s="5">
        <v>1</v>
      </c>
      <c r="B104" s="5">
        <v>2</v>
      </c>
      <c r="C104" s="5">
        <v>3</v>
      </c>
      <c r="D104" s="5">
        <v>4</v>
      </c>
      <c r="E104" s="5">
        <v>5</v>
      </c>
      <c r="F104" s="5">
        <v>6</v>
      </c>
      <c r="G104" s="5">
        <v>7</v>
      </c>
      <c r="H104" s="5">
        <v>8</v>
      </c>
      <c r="I104" s="5">
        <v>9</v>
      </c>
      <c r="J104" s="5">
        <v>10</v>
      </c>
      <c r="K104" s="5">
        <v>11</v>
      </c>
      <c r="L104" s="5">
        <v>12</v>
      </c>
      <c r="M104" s="5">
        <v>13</v>
      </c>
      <c r="N104" s="5">
        <v>14</v>
      </c>
      <c r="O104" s="5">
        <v>15</v>
      </c>
      <c r="Q104" s="60"/>
    </row>
    <row r="105" spans="1:15" ht="50.25" customHeight="1">
      <c r="A105" s="11" t="s">
        <v>105</v>
      </c>
      <c r="B105" s="12" t="s">
        <v>25</v>
      </c>
      <c r="C105" s="12" t="s">
        <v>25</v>
      </c>
      <c r="D105" s="12" t="s">
        <v>25</v>
      </c>
      <c r="E105" s="12" t="s">
        <v>25</v>
      </c>
      <c r="F105" s="88" t="s">
        <v>147</v>
      </c>
      <c r="G105" s="27"/>
      <c r="H105" s="12"/>
      <c r="I105" s="12" t="s">
        <v>25</v>
      </c>
      <c r="J105" s="12"/>
      <c r="K105" s="12"/>
      <c r="L105" s="85">
        <v>7000000</v>
      </c>
      <c r="M105" s="70"/>
      <c r="N105" s="55">
        <f aca="true" t="shared" si="0" ref="N105:N111">M105/L105*100</f>
        <v>0</v>
      </c>
      <c r="O105" s="27"/>
    </row>
    <row r="106" spans="1:15" ht="49.5">
      <c r="A106" s="11" t="s">
        <v>106</v>
      </c>
      <c r="B106" s="12" t="s">
        <v>25</v>
      </c>
      <c r="C106" s="12" t="s">
        <v>25</v>
      </c>
      <c r="D106" s="12" t="s">
        <v>25</v>
      </c>
      <c r="E106" s="12" t="s">
        <v>25</v>
      </c>
      <c r="F106" s="12" t="s">
        <v>107</v>
      </c>
      <c r="G106" s="27"/>
      <c r="H106" s="12"/>
      <c r="I106" s="12" t="s">
        <v>25</v>
      </c>
      <c r="J106" s="12"/>
      <c r="K106" s="12"/>
      <c r="L106" s="85">
        <v>6000000</v>
      </c>
      <c r="M106" s="70"/>
      <c r="N106" s="55">
        <f t="shared" si="0"/>
        <v>0</v>
      </c>
      <c r="O106" s="27"/>
    </row>
    <row r="107" spans="1:15" ht="49.5">
      <c r="A107" s="11" t="s">
        <v>109</v>
      </c>
      <c r="B107" s="12" t="s">
        <v>25</v>
      </c>
      <c r="C107" s="12" t="s">
        <v>25</v>
      </c>
      <c r="D107" s="12" t="s">
        <v>25</v>
      </c>
      <c r="E107" s="12" t="s">
        <v>25</v>
      </c>
      <c r="F107" s="12" t="s">
        <v>108</v>
      </c>
      <c r="G107" s="27"/>
      <c r="H107" s="12"/>
      <c r="I107" s="12" t="s">
        <v>25</v>
      </c>
      <c r="J107" s="12"/>
      <c r="K107" s="12"/>
      <c r="L107" s="85">
        <v>5000000</v>
      </c>
      <c r="M107" s="70"/>
      <c r="N107" s="55">
        <f t="shared" si="0"/>
        <v>0</v>
      </c>
      <c r="O107" s="27"/>
    </row>
    <row r="108" spans="1:15" ht="66">
      <c r="A108" s="11" t="s">
        <v>110</v>
      </c>
      <c r="B108" s="12" t="s">
        <v>25</v>
      </c>
      <c r="C108" s="12" t="s">
        <v>25</v>
      </c>
      <c r="D108" s="12" t="s">
        <v>25</v>
      </c>
      <c r="E108" s="12" t="s">
        <v>25</v>
      </c>
      <c r="F108" s="12" t="s">
        <v>148</v>
      </c>
      <c r="G108" s="27"/>
      <c r="H108" s="12"/>
      <c r="I108" s="12" t="s">
        <v>25</v>
      </c>
      <c r="J108" s="12"/>
      <c r="K108" s="12"/>
      <c r="L108" s="85">
        <v>5000000</v>
      </c>
      <c r="M108" s="70"/>
      <c r="N108" s="55">
        <f t="shared" si="0"/>
        <v>0</v>
      </c>
      <c r="O108" s="27"/>
    </row>
    <row r="109" spans="1:15" ht="66">
      <c r="A109" s="11" t="s">
        <v>112</v>
      </c>
      <c r="B109" s="12" t="s">
        <v>25</v>
      </c>
      <c r="C109" s="12" t="s">
        <v>25</v>
      </c>
      <c r="D109" s="12" t="s">
        <v>25</v>
      </c>
      <c r="E109" s="12" t="s">
        <v>25</v>
      </c>
      <c r="F109" s="12" t="s">
        <v>111</v>
      </c>
      <c r="G109" s="27"/>
      <c r="H109" s="12"/>
      <c r="I109" s="12" t="s">
        <v>25</v>
      </c>
      <c r="J109" s="12"/>
      <c r="K109" s="12"/>
      <c r="L109" s="85">
        <v>5000000</v>
      </c>
      <c r="M109" s="70"/>
      <c r="N109" s="55">
        <f t="shared" si="0"/>
        <v>0</v>
      </c>
      <c r="O109" s="27"/>
    </row>
    <row r="110" spans="1:15" ht="66">
      <c r="A110" s="11" t="s">
        <v>114</v>
      </c>
      <c r="B110" s="12" t="s">
        <v>25</v>
      </c>
      <c r="C110" s="12" t="s">
        <v>25</v>
      </c>
      <c r="D110" s="12" t="s">
        <v>25</v>
      </c>
      <c r="E110" s="12" t="s">
        <v>25</v>
      </c>
      <c r="F110" s="12" t="s">
        <v>113</v>
      </c>
      <c r="G110" s="27"/>
      <c r="H110" s="12"/>
      <c r="I110" s="12" t="s">
        <v>25</v>
      </c>
      <c r="J110" s="12"/>
      <c r="K110" s="12"/>
      <c r="L110" s="85">
        <v>3000000</v>
      </c>
      <c r="M110" s="70"/>
      <c r="N110" s="55">
        <f t="shared" si="0"/>
        <v>0</v>
      </c>
      <c r="O110" s="27"/>
    </row>
    <row r="111" spans="1:15" ht="66">
      <c r="A111" s="11" t="s">
        <v>116</v>
      </c>
      <c r="B111" s="12" t="s">
        <v>25</v>
      </c>
      <c r="C111" s="12" t="s">
        <v>25</v>
      </c>
      <c r="D111" s="12" t="s">
        <v>25</v>
      </c>
      <c r="E111" s="12" t="s">
        <v>25</v>
      </c>
      <c r="F111" s="12" t="s">
        <v>115</v>
      </c>
      <c r="G111" s="27"/>
      <c r="H111" s="12"/>
      <c r="I111" s="12" t="s">
        <v>25</v>
      </c>
      <c r="J111" s="12"/>
      <c r="K111" s="12"/>
      <c r="L111" s="85">
        <v>2000000</v>
      </c>
      <c r="M111" s="70"/>
      <c r="N111" s="55">
        <f t="shared" si="0"/>
        <v>0</v>
      </c>
      <c r="O111" s="27"/>
    </row>
    <row r="112" spans="1:15" ht="16.5">
      <c r="A112" s="37"/>
      <c r="B112" s="37"/>
      <c r="C112" s="37"/>
      <c r="D112" s="37"/>
      <c r="E112" s="37"/>
      <c r="F112" s="37" t="s">
        <v>48</v>
      </c>
      <c r="G112" s="37"/>
      <c r="H112" s="37"/>
      <c r="I112" s="37"/>
      <c r="J112" s="37"/>
      <c r="K112" s="37"/>
      <c r="L112" s="38">
        <f>SUM(L105:L111)</f>
        <v>33000000</v>
      </c>
      <c r="M112" s="38"/>
      <c r="N112" s="45">
        <f>SUM(N105:N111)</f>
        <v>0</v>
      </c>
      <c r="O112" s="37"/>
    </row>
    <row r="114" spans="1:15" ht="18">
      <c r="A114" s="245" t="s">
        <v>117</v>
      </c>
      <c r="B114" s="245"/>
      <c r="C114" s="245"/>
      <c r="D114" s="245"/>
      <c r="E114" s="245"/>
      <c r="F114" s="245"/>
      <c r="G114" s="245"/>
      <c r="H114" s="245"/>
      <c r="I114" s="245"/>
      <c r="J114" s="245"/>
      <c r="K114" s="245"/>
      <c r="L114" s="245"/>
      <c r="M114" s="245"/>
      <c r="N114" s="245"/>
      <c r="O114" s="245"/>
    </row>
    <row r="116" spans="1:15" ht="16.5">
      <c r="A116" s="22" t="s">
        <v>118</v>
      </c>
      <c r="B116" s="22"/>
      <c r="C116" s="22" t="s">
        <v>119</v>
      </c>
      <c r="D116" s="22"/>
      <c r="E116" s="22"/>
      <c r="F116" s="22"/>
      <c r="G116" s="22"/>
      <c r="H116" s="23"/>
      <c r="I116" s="24"/>
      <c r="J116" s="24"/>
      <c r="K116" s="24"/>
      <c r="L116" s="24"/>
      <c r="M116" s="24"/>
      <c r="N116" s="24"/>
      <c r="O116" s="24"/>
    </row>
    <row r="117" spans="1:15" ht="16.5">
      <c r="A117" s="22" t="s">
        <v>120</v>
      </c>
      <c r="B117" s="22"/>
      <c r="C117" s="22" t="s">
        <v>121</v>
      </c>
      <c r="D117" s="22"/>
      <c r="E117" s="22"/>
      <c r="F117" s="22"/>
      <c r="G117" s="22"/>
      <c r="H117" s="23"/>
      <c r="I117" s="24"/>
      <c r="J117" s="24"/>
      <c r="K117" s="24"/>
      <c r="L117" s="24"/>
      <c r="M117" s="24"/>
      <c r="N117" s="24"/>
      <c r="O117" s="24"/>
    </row>
    <row r="118" spans="1:13" ht="16.5">
      <c r="A118" s="8" t="s">
        <v>74</v>
      </c>
      <c r="B118" s="20"/>
      <c r="C118" s="8" t="s">
        <v>36</v>
      </c>
      <c r="D118" s="20"/>
      <c r="E118" s="20"/>
      <c r="F118" s="21"/>
      <c r="G118" s="21"/>
      <c r="H118" s="21"/>
      <c r="L118"/>
      <c r="M118"/>
    </row>
    <row r="120" spans="1:15" ht="105" customHeight="1">
      <c r="A120" s="39" t="s">
        <v>12</v>
      </c>
      <c r="B120" s="39" t="s">
        <v>13</v>
      </c>
      <c r="C120" s="39" t="s">
        <v>14</v>
      </c>
      <c r="D120" s="39" t="s">
        <v>15</v>
      </c>
      <c r="E120" s="39" t="s">
        <v>16</v>
      </c>
      <c r="F120" s="39" t="s">
        <v>64</v>
      </c>
      <c r="G120" s="39" t="s">
        <v>17</v>
      </c>
      <c r="H120" s="40" t="s">
        <v>18</v>
      </c>
      <c r="I120" s="40" t="s">
        <v>19</v>
      </c>
      <c r="J120" s="40" t="s">
        <v>20</v>
      </c>
      <c r="K120" s="40" t="s">
        <v>21</v>
      </c>
      <c r="L120" s="41" t="s">
        <v>22</v>
      </c>
      <c r="M120" s="42" t="s">
        <v>23</v>
      </c>
      <c r="N120" s="42" t="s">
        <v>24</v>
      </c>
      <c r="O120" s="93" t="s">
        <v>26</v>
      </c>
    </row>
    <row r="121" spans="1:17" ht="16.5">
      <c r="A121" s="5">
        <v>1</v>
      </c>
      <c r="B121" s="5">
        <v>2</v>
      </c>
      <c r="C121" s="5">
        <v>3</v>
      </c>
      <c r="D121" s="5">
        <v>4</v>
      </c>
      <c r="E121" s="5">
        <v>5</v>
      </c>
      <c r="F121" s="5">
        <v>6</v>
      </c>
      <c r="G121" s="5">
        <v>7</v>
      </c>
      <c r="H121" s="5">
        <v>8</v>
      </c>
      <c r="I121" s="5">
        <v>9</v>
      </c>
      <c r="J121" s="5">
        <v>10</v>
      </c>
      <c r="K121" s="5">
        <v>11</v>
      </c>
      <c r="L121" s="5">
        <v>12</v>
      </c>
      <c r="M121" s="5">
        <v>13</v>
      </c>
      <c r="N121" s="5">
        <v>14</v>
      </c>
      <c r="O121" s="5">
        <v>15</v>
      </c>
      <c r="Q121" s="60"/>
    </row>
    <row r="122" spans="1:15" ht="50.25" customHeight="1">
      <c r="A122" s="11" t="s">
        <v>45</v>
      </c>
      <c r="B122" s="12" t="s">
        <v>25</v>
      </c>
      <c r="C122" s="12" t="s">
        <v>25</v>
      </c>
      <c r="D122" s="12" t="s">
        <v>25</v>
      </c>
      <c r="E122" s="12" t="s">
        <v>25</v>
      </c>
      <c r="F122" s="78" t="s">
        <v>122</v>
      </c>
      <c r="G122" s="27"/>
      <c r="H122" s="12"/>
      <c r="I122" s="12" t="s">
        <v>25</v>
      </c>
      <c r="J122" s="12"/>
      <c r="K122" s="12"/>
      <c r="L122" s="79">
        <v>35000000</v>
      </c>
      <c r="M122" s="70"/>
      <c r="N122" s="55">
        <f>M122/L122*100</f>
        <v>0</v>
      </c>
      <c r="O122" s="27"/>
    </row>
    <row r="123" spans="1:15" ht="49.5">
      <c r="A123" s="11" t="s">
        <v>49</v>
      </c>
      <c r="B123" s="12" t="s">
        <v>25</v>
      </c>
      <c r="C123" s="12" t="s">
        <v>25</v>
      </c>
      <c r="D123" s="12" t="s">
        <v>25</v>
      </c>
      <c r="E123" s="12" t="s">
        <v>25</v>
      </c>
      <c r="F123" s="78" t="s">
        <v>123</v>
      </c>
      <c r="G123" s="27"/>
      <c r="H123" s="12"/>
      <c r="I123" s="12" t="s">
        <v>25</v>
      </c>
      <c r="J123" s="12"/>
      <c r="K123" s="12"/>
      <c r="L123" s="90">
        <v>17000000</v>
      </c>
      <c r="M123" s="70"/>
      <c r="N123" s="55">
        <f>M123/L123*100</f>
        <v>0</v>
      </c>
      <c r="O123" s="27"/>
    </row>
    <row r="124" spans="1:15" ht="66">
      <c r="A124" s="11" t="s">
        <v>46</v>
      </c>
      <c r="B124" s="12" t="s">
        <v>25</v>
      </c>
      <c r="C124" s="12" t="s">
        <v>25</v>
      </c>
      <c r="D124" s="12" t="s">
        <v>25</v>
      </c>
      <c r="E124" s="12" t="s">
        <v>25</v>
      </c>
      <c r="F124" s="78" t="s">
        <v>124</v>
      </c>
      <c r="G124" s="27"/>
      <c r="H124" s="12"/>
      <c r="I124" s="12" t="s">
        <v>25</v>
      </c>
      <c r="J124" s="12"/>
      <c r="K124" s="12"/>
      <c r="L124" s="90">
        <v>30000000</v>
      </c>
      <c r="M124" s="70"/>
      <c r="N124" s="55">
        <f>M124/L124*100</f>
        <v>0</v>
      </c>
      <c r="O124" s="27"/>
    </row>
    <row r="125" spans="1:15" ht="16.5">
      <c r="A125" s="37"/>
      <c r="B125" s="37"/>
      <c r="C125" s="37"/>
      <c r="D125" s="37"/>
      <c r="E125" s="37"/>
      <c r="F125" s="37" t="s">
        <v>48</v>
      </c>
      <c r="G125" s="37"/>
      <c r="H125" s="37"/>
      <c r="I125" s="37"/>
      <c r="J125" s="37"/>
      <c r="K125" s="37"/>
      <c r="L125" s="38">
        <f>SUM(L122:L124)</f>
        <v>82000000</v>
      </c>
      <c r="M125" s="38"/>
      <c r="N125" s="45"/>
      <c r="O125" s="37"/>
    </row>
    <row r="127" spans="1:15" ht="18">
      <c r="A127" s="247" t="s">
        <v>125</v>
      </c>
      <c r="B127" s="247"/>
      <c r="C127" s="247"/>
      <c r="D127" s="247"/>
      <c r="E127" s="247"/>
      <c r="F127" s="247"/>
      <c r="G127" s="247"/>
      <c r="H127" s="247"/>
      <c r="I127" s="247"/>
      <c r="J127" s="247"/>
      <c r="K127" s="247"/>
      <c r="L127" s="247"/>
      <c r="M127" s="247"/>
      <c r="N127" s="247"/>
      <c r="O127" s="247"/>
    </row>
    <row r="129" spans="1:15" ht="16.5">
      <c r="A129" s="22" t="s">
        <v>441</v>
      </c>
      <c r="B129" s="22"/>
      <c r="C129" s="22" t="s">
        <v>126</v>
      </c>
      <c r="D129" s="22"/>
      <c r="E129" s="22"/>
      <c r="F129" s="22"/>
      <c r="G129" s="22"/>
      <c r="H129" s="23"/>
      <c r="I129" s="24"/>
      <c r="J129" s="24"/>
      <c r="K129" s="24"/>
      <c r="L129" s="24"/>
      <c r="M129" s="24"/>
      <c r="N129" s="24"/>
      <c r="O129" s="24"/>
    </row>
    <row r="130" spans="1:15" ht="16.5">
      <c r="A130" s="22" t="s">
        <v>120</v>
      </c>
      <c r="B130" s="22"/>
      <c r="C130" s="22" t="s">
        <v>121</v>
      </c>
      <c r="D130" s="22"/>
      <c r="E130" s="22"/>
      <c r="F130" s="22"/>
      <c r="G130" s="22"/>
      <c r="H130" s="23"/>
      <c r="I130" s="24"/>
      <c r="J130" s="24"/>
      <c r="K130" s="24"/>
      <c r="L130" s="24"/>
      <c r="M130" s="24"/>
      <c r="N130" s="24"/>
      <c r="O130" s="24"/>
    </row>
    <row r="131" spans="1:13" ht="16.5">
      <c r="A131" s="8" t="s">
        <v>74</v>
      </c>
      <c r="B131" s="20"/>
      <c r="C131" s="8" t="s">
        <v>36</v>
      </c>
      <c r="D131" s="20"/>
      <c r="E131" s="20"/>
      <c r="F131" s="21"/>
      <c r="G131" s="21"/>
      <c r="H131" s="21"/>
      <c r="L131"/>
      <c r="M131"/>
    </row>
    <row r="133" spans="1:15" ht="64.5" customHeight="1">
      <c r="A133" s="39" t="s">
        <v>12</v>
      </c>
      <c r="B133" s="39" t="s">
        <v>13</v>
      </c>
      <c r="C133" s="39" t="s">
        <v>14</v>
      </c>
      <c r="D133" s="39" t="s">
        <v>15</v>
      </c>
      <c r="E133" s="39" t="s">
        <v>16</v>
      </c>
      <c r="F133" s="39" t="s">
        <v>64</v>
      </c>
      <c r="G133" s="39" t="s">
        <v>17</v>
      </c>
      <c r="H133" s="40" t="s">
        <v>18</v>
      </c>
      <c r="I133" s="40" t="s">
        <v>19</v>
      </c>
      <c r="J133" s="40" t="s">
        <v>20</v>
      </c>
      <c r="K133" s="40" t="s">
        <v>21</v>
      </c>
      <c r="L133" s="41" t="s">
        <v>22</v>
      </c>
      <c r="M133" s="42" t="s">
        <v>23</v>
      </c>
      <c r="N133" s="42" t="s">
        <v>24</v>
      </c>
      <c r="O133" s="92" t="s">
        <v>26</v>
      </c>
    </row>
    <row r="134" spans="1:17" ht="16.5">
      <c r="A134" s="5">
        <v>1</v>
      </c>
      <c r="B134" s="5">
        <v>2</v>
      </c>
      <c r="C134" s="5">
        <v>3</v>
      </c>
      <c r="D134" s="5">
        <v>4</v>
      </c>
      <c r="E134" s="5">
        <v>5</v>
      </c>
      <c r="F134" s="5">
        <v>6</v>
      </c>
      <c r="G134" s="5">
        <v>7</v>
      </c>
      <c r="H134" s="5">
        <v>8</v>
      </c>
      <c r="I134" s="5">
        <v>9</v>
      </c>
      <c r="J134" s="5">
        <v>10</v>
      </c>
      <c r="K134" s="5">
        <v>11</v>
      </c>
      <c r="L134" s="5">
        <v>12</v>
      </c>
      <c r="M134" s="5">
        <v>13</v>
      </c>
      <c r="N134" s="5">
        <v>14</v>
      </c>
      <c r="O134" s="5">
        <v>15</v>
      </c>
      <c r="Q134" s="60"/>
    </row>
    <row r="135" spans="1:15" ht="54.75" customHeight="1">
      <c r="A135" s="11" t="s">
        <v>45</v>
      </c>
      <c r="B135" s="12" t="s">
        <v>25</v>
      </c>
      <c r="C135" s="12" t="s">
        <v>25</v>
      </c>
      <c r="D135" s="12" t="s">
        <v>25</v>
      </c>
      <c r="E135" s="12" t="s">
        <v>25</v>
      </c>
      <c r="F135" s="12" t="s">
        <v>129</v>
      </c>
      <c r="G135" s="27"/>
      <c r="H135" s="12"/>
      <c r="I135" s="12" t="s">
        <v>25</v>
      </c>
      <c r="J135" s="12"/>
      <c r="K135" s="12"/>
      <c r="L135" s="91">
        <v>100000000</v>
      </c>
      <c r="M135" s="70"/>
      <c r="N135" s="55">
        <f>M135/L135%</f>
        <v>0</v>
      </c>
      <c r="O135" s="27"/>
    </row>
    <row r="136" spans="1:15" ht="49.5">
      <c r="A136" s="11" t="s">
        <v>127</v>
      </c>
      <c r="B136" s="12" t="s">
        <v>25</v>
      </c>
      <c r="C136" s="12" t="s">
        <v>25</v>
      </c>
      <c r="D136" s="12" t="s">
        <v>25</v>
      </c>
      <c r="E136" s="12" t="s">
        <v>25</v>
      </c>
      <c r="F136" s="12" t="s">
        <v>128</v>
      </c>
      <c r="G136" s="27"/>
      <c r="H136" s="12"/>
      <c r="I136" s="12" t="s">
        <v>25</v>
      </c>
      <c r="J136" s="12"/>
      <c r="K136" s="12"/>
      <c r="L136" s="91">
        <v>20000000</v>
      </c>
      <c r="M136" s="70"/>
      <c r="N136" s="55">
        <f>M136/L136%</f>
        <v>0</v>
      </c>
      <c r="O136" s="27"/>
    </row>
    <row r="137" spans="1:15" ht="16.5">
      <c r="A137" s="234"/>
      <c r="B137" s="234"/>
      <c r="C137" s="234"/>
      <c r="D137" s="234"/>
      <c r="E137" s="234"/>
      <c r="F137" s="234" t="s">
        <v>48</v>
      </c>
      <c r="G137" s="234"/>
      <c r="H137" s="234"/>
      <c r="I137" s="234"/>
      <c r="J137" s="234"/>
      <c r="K137" s="234"/>
      <c r="L137" s="235">
        <f>SUM(L135:L136)</f>
        <v>120000000</v>
      </c>
      <c r="M137" s="235"/>
      <c r="N137" s="236">
        <f>SUM(N135:N136)</f>
        <v>0</v>
      </c>
      <c r="O137" s="234"/>
    </row>
    <row r="139" spans="1:15" ht="18">
      <c r="A139" s="247" t="s">
        <v>130</v>
      </c>
      <c r="B139" s="247"/>
      <c r="C139" s="247"/>
      <c r="D139" s="247"/>
      <c r="E139" s="247"/>
      <c r="F139" s="247"/>
      <c r="G139" s="247"/>
      <c r="H139" s="247"/>
      <c r="I139" s="247"/>
      <c r="J139" s="247"/>
      <c r="K139" s="247"/>
      <c r="L139" s="247"/>
      <c r="M139" s="247"/>
      <c r="N139" s="247"/>
      <c r="O139" s="247"/>
    </row>
    <row r="141" spans="1:15" ht="16.5">
      <c r="A141" s="22" t="s">
        <v>434</v>
      </c>
      <c r="B141" s="22"/>
      <c r="C141" s="22" t="s">
        <v>50</v>
      </c>
      <c r="D141" s="22"/>
      <c r="E141" s="22"/>
      <c r="F141" s="22"/>
      <c r="G141" s="22"/>
      <c r="H141" s="23"/>
      <c r="I141" s="23"/>
      <c r="J141" s="94"/>
      <c r="K141" s="94"/>
      <c r="L141" s="94"/>
      <c r="M141" s="94"/>
      <c r="N141" s="94"/>
      <c r="O141" s="94"/>
    </row>
    <row r="142" spans="1:15" ht="16.5">
      <c r="A142" s="22" t="s">
        <v>435</v>
      </c>
      <c r="B142" s="22"/>
      <c r="C142" s="22" t="s">
        <v>41</v>
      </c>
      <c r="D142" s="22"/>
      <c r="E142" s="22"/>
      <c r="F142" s="22"/>
      <c r="G142" s="22"/>
      <c r="H142" s="23"/>
      <c r="I142" s="23"/>
      <c r="J142" s="94"/>
      <c r="K142" s="94"/>
      <c r="L142" s="94"/>
      <c r="M142" s="94"/>
      <c r="N142" s="94"/>
      <c r="O142" s="94"/>
    </row>
    <row r="143" spans="1:13" ht="16.5">
      <c r="A143" s="8" t="s">
        <v>74</v>
      </c>
      <c r="B143" s="20"/>
      <c r="C143" s="8" t="s">
        <v>36</v>
      </c>
      <c r="D143" s="20"/>
      <c r="E143" s="20"/>
      <c r="F143" s="21"/>
      <c r="G143" s="21"/>
      <c r="H143" s="21"/>
      <c r="L143"/>
      <c r="M143"/>
    </row>
    <row r="145" spans="1:15" ht="71.25" customHeight="1">
      <c r="A145" s="39" t="s">
        <v>12</v>
      </c>
      <c r="B145" s="39" t="s">
        <v>13</v>
      </c>
      <c r="C145" s="39" t="s">
        <v>14</v>
      </c>
      <c r="D145" s="39" t="s">
        <v>15</v>
      </c>
      <c r="E145" s="39" t="s">
        <v>16</v>
      </c>
      <c r="F145" s="39" t="s">
        <v>64</v>
      </c>
      <c r="G145" s="39" t="s">
        <v>17</v>
      </c>
      <c r="H145" s="40" t="s">
        <v>18</v>
      </c>
      <c r="I145" s="40" t="s">
        <v>19</v>
      </c>
      <c r="J145" s="40" t="s">
        <v>20</v>
      </c>
      <c r="K145" s="40" t="s">
        <v>21</v>
      </c>
      <c r="L145" s="41" t="s">
        <v>22</v>
      </c>
      <c r="M145" s="42" t="s">
        <v>23</v>
      </c>
      <c r="N145" s="42" t="s">
        <v>24</v>
      </c>
      <c r="O145" s="92" t="s">
        <v>26</v>
      </c>
    </row>
    <row r="146" spans="1:17" ht="16.5">
      <c r="A146" s="5">
        <v>1</v>
      </c>
      <c r="B146" s="5">
        <v>2</v>
      </c>
      <c r="C146" s="5">
        <v>3</v>
      </c>
      <c r="D146" s="5">
        <v>4</v>
      </c>
      <c r="E146" s="5">
        <v>5</v>
      </c>
      <c r="F146" s="5">
        <v>6</v>
      </c>
      <c r="G146" s="5">
        <v>7</v>
      </c>
      <c r="H146" s="5">
        <v>8</v>
      </c>
      <c r="I146" s="5">
        <v>9</v>
      </c>
      <c r="J146" s="5">
        <v>10</v>
      </c>
      <c r="K146" s="5">
        <v>11</v>
      </c>
      <c r="L146" s="5">
        <v>12</v>
      </c>
      <c r="M146" s="5">
        <v>13</v>
      </c>
      <c r="N146" s="5">
        <v>14</v>
      </c>
      <c r="O146" s="5">
        <v>15</v>
      </c>
      <c r="Q146" s="60"/>
    </row>
    <row r="147" spans="1:15" ht="31.5">
      <c r="A147" s="11" t="s">
        <v>132</v>
      </c>
      <c r="B147" s="12" t="s">
        <v>25</v>
      </c>
      <c r="C147" s="12" t="s">
        <v>25</v>
      </c>
      <c r="D147" s="12" t="s">
        <v>25</v>
      </c>
      <c r="E147" s="12" t="s">
        <v>25</v>
      </c>
      <c r="F147" s="89" t="s">
        <v>131</v>
      </c>
      <c r="G147" s="27"/>
      <c r="H147" s="12"/>
      <c r="I147" s="12" t="s">
        <v>25</v>
      </c>
      <c r="J147" s="12"/>
      <c r="K147" s="12"/>
      <c r="L147" s="95">
        <v>25000000</v>
      </c>
      <c r="M147" s="70"/>
      <c r="N147" s="55">
        <f>M147/L147%</f>
        <v>0</v>
      </c>
      <c r="O147" s="27"/>
    </row>
    <row r="148" spans="1:15" ht="52.5" customHeight="1">
      <c r="A148" s="11" t="s">
        <v>133</v>
      </c>
      <c r="B148" s="12" t="s">
        <v>25</v>
      </c>
      <c r="C148" s="12" t="s">
        <v>25</v>
      </c>
      <c r="D148" s="12" t="s">
        <v>25</v>
      </c>
      <c r="E148" s="12" t="s">
        <v>25</v>
      </c>
      <c r="F148" s="89" t="s">
        <v>134</v>
      </c>
      <c r="G148" s="27"/>
      <c r="H148" s="12"/>
      <c r="I148" s="12" t="s">
        <v>25</v>
      </c>
      <c r="J148" s="12"/>
      <c r="K148" s="12"/>
      <c r="L148" s="95">
        <v>100000000</v>
      </c>
      <c r="M148" s="70"/>
      <c r="N148" s="55">
        <f>M148/L148%</f>
        <v>0</v>
      </c>
      <c r="O148" s="27"/>
    </row>
    <row r="149" spans="1:15" ht="16.5">
      <c r="A149" s="234"/>
      <c r="B149" s="234"/>
      <c r="C149" s="234"/>
      <c r="D149" s="234"/>
      <c r="E149" s="234"/>
      <c r="F149" s="234" t="s">
        <v>48</v>
      </c>
      <c r="G149" s="234"/>
      <c r="H149" s="234"/>
      <c r="I149" s="234"/>
      <c r="J149" s="234"/>
      <c r="K149" s="234"/>
      <c r="L149" s="235">
        <f>SUM(L147:L148)</f>
        <v>125000000</v>
      </c>
      <c r="M149" s="235"/>
      <c r="N149" s="236">
        <f>SUM(N147:N148)</f>
        <v>0</v>
      </c>
      <c r="O149" s="234"/>
    </row>
    <row r="151" spans="1:15" ht="18">
      <c r="A151" s="245" t="s">
        <v>135</v>
      </c>
      <c r="B151" s="245"/>
      <c r="C151" s="245"/>
      <c r="D151" s="245"/>
      <c r="E151" s="245"/>
      <c r="F151" s="245"/>
      <c r="G151" s="245"/>
      <c r="H151" s="245"/>
      <c r="I151" s="245"/>
      <c r="J151" s="245"/>
      <c r="K151" s="245"/>
      <c r="L151" s="245"/>
      <c r="M151" s="245"/>
      <c r="N151" s="245"/>
      <c r="O151" s="245"/>
    </row>
    <row r="153" spans="1:15" ht="16.5">
      <c r="A153" s="22" t="s">
        <v>30</v>
      </c>
      <c r="B153" s="22"/>
      <c r="C153" s="22" t="s">
        <v>136</v>
      </c>
      <c r="D153" s="22"/>
      <c r="E153" s="22"/>
      <c r="F153" s="22"/>
      <c r="G153" s="22"/>
      <c r="H153" s="23"/>
      <c r="I153" s="24"/>
      <c r="J153" s="24"/>
      <c r="K153" s="24"/>
      <c r="L153" s="24"/>
      <c r="M153" s="24"/>
      <c r="N153" s="24"/>
      <c r="O153" s="24"/>
    </row>
    <row r="154" spans="1:15" ht="16.5">
      <c r="A154" s="22" t="s">
        <v>435</v>
      </c>
      <c r="B154" s="22"/>
      <c r="C154" s="22" t="s">
        <v>41</v>
      </c>
      <c r="D154" s="22"/>
      <c r="E154" s="22"/>
      <c r="F154" s="22"/>
      <c r="G154" s="22"/>
      <c r="H154" s="23"/>
      <c r="I154" s="23"/>
      <c r="J154" s="94"/>
      <c r="K154" s="94"/>
      <c r="L154" s="94"/>
      <c r="M154" s="94"/>
      <c r="N154" s="94"/>
      <c r="O154" s="94"/>
    </row>
    <row r="155" spans="1:13" ht="16.5">
      <c r="A155" s="8" t="s">
        <v>137</v>
      </c>
      <c r="B155" s="20"/>
      <c r="C155" s="8" t="s">
        <v>37</v>
      </c>
      <c r="D155" s="20"/>
      <c r="E155" s="20"/>
      <c r="F155" s="21"/>
      <c r="G155" s="21"/>
      <c r="H155" s="21"/>
      <c r="L155"/>
      <c r="M155"/>
    </row>
    <row r="157" spans="1:15" ht="64.5" customHeight="1">
      <c r="A157" s="39" t="s">
        <v>12</v>
      </c>
      <c r="B157" s="39" t="s">
        <v>13</v>
      </c>
      <c r="C157" s="39" t="s">
        <v>14</v>
      </c>
      <c r="D157" s="39" t="s">
        <v>15</v>
      </c>
      <c r="E157" s="39" t="s">
        <v>16</v>
      </c>
      <c r="F157" s="39" t="s">
        <v>64</v>
      </c>
      <c r="G157" s="39" t="s">
        <v>17</v>
      </c>
      <c r="H157" s="40" t="s">
        <v>18</v>
      </c>
      <c r="I157" s="40" t="s">
        <v>19</v>
      </c>
      <c r="J157" s="40" t="s">
        <v>20</v>
      </c>
      <c r="K157" s="40" t="s">
        <v>21</v>
      </c>
      <c r="L157" s="41" t="s">
        <v>22</v>
      </c>
      <c r="M157" s="42" t="s">
        <v>23</v>
      </c>
      <c r="N157" s="42" t="s">
        <v>24</v>
      </c>
      <c r="O157" s="92" t="s">
        <v>26</v>
      </c>
    </row>
    <row r="158" spans="1:17" ht="16.5">
      <c r="A158" s="5">
        <v>1</v>
      </c>
      <c r="B158" s="5">
        <v>2</v>
      </c>
      <c r="C158" s="5">
        <v>3</v>
      </c>
      <c r="D158" s="5">
        <v>4</v>
      </c>
      <c r="E158" s="5">
        <v>5</v>
      </c>
      <c r="F158" s="5">
        <v>6</v>
      </c>
      <c r="G158" s="5">
        <v>7</v>
      </c>
      <c r="H158" s="5">
        <v>8</v>
      </c>
      <c r="I158" s="5">
        <v>9</v>
      </c>
      <c r="J158" s="5">
        <v>10</v>
      </c>
      <c r="K158" s="5">
        <v>11</v>
      </c>
      <c r="L158" s="5">
        <v>12</v>
      </c>
      <c r="M158" s="5">
        <v>13</v>
      </c>
      <c r="N158" s="5">
        <v>14</v>
      </c>
      <c r="O158" s="5">
        <v>15</v>
      </c>
      <c r="Q158" s="60"/>
    </row>
    <row r="159" spans="1:15" ht="42" customHeight="1">
      <c r="A159" s="11" t="s">
        <v>139</v>
      </c>
      <c r="B159" s="12" t="s">
        <v>25</v>
      </c>
      <c r="C159" s="12" t="s">
        <v>25</v>
      </c>
      <c r="D159" s="12" t="s">
        <v>25</v>
      </c>
      <c r="E159" s="12" t="s">
        <v>25</v>
      </c>
      <c r="F159" s="78" t="s">
        <v>138</v>
      </c>
      <c r="G159" s="27"/>
      <c r="H159" s="12"/>
      <c r="I159" s="12" t="s">
        <v>25</v>
      </c>
      <c r="J159" s="12"/>
      <c r="K159" s="12"/>
      <c r="L159" s="96">
        <v>3780000</v>
      </c>
      <c r="M159" s="70"/>
      <c r="N159" s="55">
        <f>M159/L159%</f>
        <v>0</v>
      </c>
      <c r="O159" s="27"/>
    </row>
    <row r="160" spans="1:15" ht="16.5">
      <c r="A160" s="37"/>
      <c r="B160" s="37"/>
      <c r="C160" s="37"/>
      <c r="D160" s="37"/>
      <c r="E160" s="37"/>
      <c r="F160" s="37" t="s">
        <v>48</v>
      </c>
      <c r="G160" s="37"/>
      <c r="H160" s="37"/>
      <c r="I160" s="37"/>
      <c r="J160" s="37"/>
      <c r="K160" s="37"/>
      <c r="L160" s="38">
        <f>L159</f>
        <v>3780000</v>
      </c>
      <c r="M160" s="38"/>
      <c r="N160" s="45">
        <f>N159</f>
        <v>0</v>
      </c>
      <c r="O160" s="37"/>
    </row>
    <row r="162" spans="1:15" ht="18">
      <c r="A162" s="239" t="s">
        <v>140</v>
      </c>
      <c r="B162" s="239"/>
      <c r="C162" s="239"/>
      <c r="D162" s="239"/>
      <c r="E162" s="239"/>
      <c r="F162" s="239"/>
      <c r="G162" s="239"/>
      <c r="H162" s="239"/>
      <c r="I162" s="239"/>
      <c r="J162" s="239"/>
      <c r="K162" s="239"/>
      <c r="L162" s="239"/>
      <c r="M162" s="239"/>
      <c r="N162" s="239"/>
      <c r="O162" s="239"/>
    </row>
    <row r="164" spans="1:15" ht="16.5">
      <c r="A164" s="26" t="s">
        <v>436</v>
      </c>
      <c r="B164" s="26"/>
      <c r="C164" s="26" t="s">
        <v>141</v>
      </c>
      <c r="D164" s="26"/>
      <c r="E164" s="26"/>
      <c r="F164" s="26"/>
      <c r="G164" s="26"/>
      <c r="H164" s="97"/>
      <c r="I164" s="98"/>
      <c r="J164" s="99"/>
      <c r="K164" s="99"/>
      <c r="L164" s="99"/>
      <c r="M164" s="99"/>
      <c r="N164" s="99"/>
      <c r="O164" s="99"/>
    </row>
    <row r="165" spans="1:15" ht="16.5">
      <c r="A165" s="22" t="s">
        <v>437</v>
      </c>
      <c r="B165" s="22"/>
      <c r="C165" s="22" t="s">
        <v>41</v>
      </c>
      <c r="D165" s="22"/>
      <c r="E165" s="22"/>
      <c r="F165" s="22"/>
      <c r="G165" s="22"/>
      <c r="H165" s="23"/>
      <c r="I165" s="23"/>
      <c r="J165" s="94"/>
      <c r="K165" s="94"/>
      <c r="L165" s="94"/>
      <c r="M165" s="94"/>
      <c r="N165" s="94"/>
      <c r="O165" s="94"/>
    </row>
    <row r="166" spans="1:13" ht="16.5">
      <c r="A166" s="8" t="s">
        <v>137</v>
      </c>
      <c r="B166" s="20"/>
      <c r="C166" s="8" t="s">
        <v>37</v>
      </c>
      <c r="D166" s="20"/>
      <c r="E166" s="20"/>
      <c r="F166" s="21"/>
      <c r="G166" s="21"/>
      <c r="H166" s="21"/>
      <c r="L166"/>
      <c r="M166"/>
    </row>
    <row r="168" spans="1:15" ht="64.5" customHeight="1">
      <c r="A168" s="39" t="s">
        <v>12</v>
      </c>
      <c r="B168" s="39" t="s">
        <v>13</v>
      </c>
      <c r="C168" s="39" t="s">
        <v>14</v>
      </c>
      <c r="D168" s="39" t="s">
        <v>15</v>
      </c>
      <c r="E168" s="39" t="s">
        <v>16</v>
      </c>
      <c r="F168" s="39" t="s">
        <v>64</v>
      </c>
      <c r="G168" s="39" t="s">
        <v>17</v>
      </c>
      <c r="H168" s="40" t="s">
        <v>18</v>
      </c>
      <c r="I168" s="40" t="s">
        <v>19</v>
      </c>
      <c r="J168" s="40" t="s">
        <v>20</v>
      </c>
      <c r="K168" s="40" t="s">
        <v>21</v>
      </c>
      <c r="L168" s="41" t="s">
        <v>22</v>
      </c>
      <c r="M168" s="42" t="s">
        <v>23</v>
      </c>
      <c r="N168" s="42" t="s">
        <v>24</v>
      </c>
      <c r="O168" s="92" t="s">
        <v>26</v>
      </c>
    </row>
    <row r="169" spans="1:17" ht="16.5">
      <c r="A169" s="5">
        <v>1</v>
      </c>
      <c r="B169" s="5">
        <v>2</v>
      </c>
      <c r="C169" s="5">
        <v>3</v>
      </c>
      <c r="D169" s="5">
        <v>4</v>
      </c>
      <c r="E169" s="5">
        <v>5</v>
      </c>
      <c r="F169" s="5">
        <v>6</v>
      </c>
      <c r="G169" s="5">
        <v>7</v>
      </c>
      <c r="H169" s="5">
        <v>8</v>
      </c>
      <c r="I169" s="5">
        <v>9</v>
      </c>
      <c r="J169" s="5">
        <v>10</v>
      </c>
      <c r="K169" s="5">
        <v>11</v>
      </c>
      <c r="L169" s="5">
        <v>12</v>
      </c>
      <c r="M169" s="5">
        <v>13</v>
      </c>
      <c r="N169" s="5">
        <v>14</v>
      </c>
      <c r="O169" s="5">
        <v>15</v>
      </c>
      <c r="Q169" s="60"/>
    </row>
    <row r="170" spans="1:15" ht="47.25" customHeight="1">
      <c r="A170" s="11" t="s">
        <v>142</v>
      </c>
      <c r="B170" s="12" t="s">
        <v>25</v>
      </c>
      <c r="C170" s="12" t="s">
        <v>25</v>
      </c>
      <c r="D170" s="12" t="s">
        <v>25</v>
      </c>
      <c r="E170" s="12" t="s">
        <v>25</v>
      </c>
      <c r="F170" s="100" t="s">
        <v>143</v>
      </c>
      <c r="G170" s="27"/>
      <c r="H170" s="12"/>
      <c r="I170" s="12" t="s">
        <v>25</v>
      </c>
      <c r="J170" s="12"/>
      <c r="K170" s="12"/>
      <c r="L170" s="101">
        <v>156454000</v>
      </c>
      <c r="M170" s="70"/>
      <c r="N170" s="55">
        <f>M170/L170*100</f>
        <v>0</v>
      </c>
      <c r="O170" s="27"/>
    </row>
    <row r="171" spans="1:15" ht="16.5">
      <c r="A171" s="37"/>
      <c r="B171" s="37"/>
      <c r="C171" s="37"/>
      <c r="D171" s="37"/>
      <c r="E171" s="37"/>
      <c r="F171" s="37" t="s">
        <v>48</v>
      </c>
      <c r="G171" s="37"/>
      <c r="H171" s="37"/>
      <c r="I171" s="37"/>
      <c r="J171" s="37"/>
      <c r="K171" s="37"/>
      <c r="L171" s="38">
        <f>L170</f>
        <v>156454000</v>
      </c>
      <c r="M171" s="38"/>
      <c r="N171" s="38">
        <f>N170</f>
        <v>0</v>
      </c>
      <c r="O171" s="37"/>
    </row>
    <row r="172" spans="1:15" ht="16.5">
      <c r="A172" s="102"/>
      <c r="B172" s="102"/>
      <c r="C172" s="102"/>
      <c r="D172" s="102"/>
      <c r="E172" s="102"/>
      <c r="F172" s="103" t="s">
        <v>144</v>
      </c>
      <c r="G172" s="102"/>
      <c r="H172" s="102"/>
      <c r="I172" s="102"/>
      <c r="J172" s="102"/>
      <c r="K172" s="102"/>
      <c r="L172" s="104">
        <f>L171+L160+L149+L137+L125+L112+L94+L81+L67+L54+L42+L30+L18</f>
        <v>938724000</v>
      </c>
      <c r="M172" s="104"/>
      <c r="N172" s="104">
        <f>N171+N160+N149+N137+N125+N112+N94+N81+N67+N54+N42+N30+N18</f>
        <v>19.404143648585816</v>
      </c>
      <c r="O172" s="102"/>
    </row>
  </sheetData>
  <sheetProtection/>
  <mergeCells count="47">
    <mergeCell ref="A26:E26"/>
    <mergeCell ref="G26:K26"/>
    <mergeCell ref="L26:N26"/>
    <mergeCell ref="O26:O27"/>
    <mergeCell ref="A32:O32"/>
    <mergeCell ref="A38:E38"/>
    <mergeCell ref="G38:K38"/>
    <mergeCell ref="L38:N38"/>
    <mergeCell ref="O38:O39"/>
    <mergeCell ref="A44:O44"/>
    <mergeCell ref="A50:E50"/>
    <mergeCell ref="G50:K50"/>
    <mergeCell ref="L50:N50"/>
    <mergeCell ref="O50:O51"/>
    <mergeCell ref="A56:O56"/>
    <mergeCell ref="A62:E62"/>
    <mergeCell ref="G62:K62"/>
    <mergeCell ref="L62:N62"/>
    <mergeCell ref="O62:O63"/>
    <mergeCell ref="A69:O69"/>
    <mergeCell ref="A75:E75"/>
    <mergeCell ref="G75:K75"/>
    <mergeCell ref="L75:N75"/>
    <mergeCell ref="O75:O76"/>
    <mergeCell ref="A83:O83"/>
    <mergeCell ref="A89:E89"/>
    <mergeCell ref="G89:K89"/>
    <mergeCell ref="L89:N89"/>
    <mergeCell ref="O89:O90"/>
    <mergeCell ref="A127:O127"/>
    <mergeCell ref="A139:O139"/>
    <mergeCell ref="A151:O151"/>
    <mergeCell ref="A96:O96"/>
    <mergeCell ref="A102:E102"/>
    <mergeCell ref="G102:K102"/>
    <mergeCell ref="L102:N102"/>
    <mergeCell ref="O102:O103"/>
    <mergeCell ref="A162:O162"/>
    <mergeCell ref="A1:O1"/>
    <mergeCell ref="A3:O3"/>
    <mergeCell ref="G14:K14"/>
    <mergeCell ref="L14:N14"/>
    <mergeCell ref="O14:O15"/>
    <mergeCell ref="A14:E14"/>
    <mergeCell ref="A8:O8"/>
    <mergeCell ref="A20:O20"/>
    <mergeCell ref="A114:O114"/>
  </mergeCells>
  <printOptions horizontalCentered="1"/>
  <pageMargins left="0" right="0" top="0.5" bottom="0.5" header="0.3" footer="0.3"/>
  <pageSetup firstPageNumber="1" useFirstPageNumber="1" horizontalDpi="600" verticalDpi="600" orientation="landscape" paperSize="9" r:id="rId1"/>
  <headerFooter>
    <oddFooter>&amp;C&amp;P&amp;R&amp;F</oddFooter>
  </headerFooter>
</worksheet>
</file>

<file path=xl/worksheets/sheet10.xml><?xml version="1.0" encoding="utf-8"?>
<worksheet xmlns="http://schemas.openxmlformats.org/spreadsheetml/2006/main" xmlns:r="http://schemas.openxmlformats.org/officeDocument/2006/relationships">
  <sheetPr>
    <tabColor indexed="39"/>
  </sheetPr>
  <dimension ref="A3:O19"/>
  <sheetViews>
    <sheetView zoomScalePageLayoutView="0" workbookViewId="0" topLeftCell="A4">
      <selection activeCell="K28" sqref="K28"/>
    </sheetView>
  </sheetViews>
  <sheetFormatPr defaultColWidth="9.140625" defaultRowHeight="15"/>
  <cols>
    <col min="2" max="2" width="11.421875" style="0" customWidth="1"/>
    <col min="6" max="6" width="19.28125" style="0" customWidth="1"/>
    <col min="12" max="12" width="16.7109375" style="0" customWidth="1"/>
  </cols>
  <sheetData>
    <row r="3" spans="1:15" ht="20.25">
      <c r="A3" s="241" t="s">
        <v>350</v>
      </c>
      <c r="B3" s="241"/>
      <c r="C3" s="241"/>
      <c r="D3" s="241"/>
      <c r="E3" s="241"/>
      <c r="F3" s="241"/>
      <c r="G3" s="241"/>
      <c r="H3" s="241"/>
      <c r="I3" s="241"/>
      <c r="J3" s="241"/>
      <c r="K3" s="241"/>
      <c r="L3" s="241"/>
      <c r="M3" s="241"/>
      <c r="N3" s="241"/>
      <c r="O3" s="241"/>
    </row>
    <row r="4" spans="1:15" ht="16.5">
      <c r="A4" s="3"/>
      <c r="B4" s="3"/>
      <c r="C4" s="19"/>
      <c r="D4" s="19"/>
      <c r="E4" s="19"/>
      <c r="F4" s="28"/>
      <c r="G4" s="3"/>
      <c r="H4" s="3"/>
      <c r="I4" s="3"/>
      <c r="J4" s="3"/>
      <c r="K4" s="3"/>
      <c r="L4" s="4"/>
      <c r="M4" s="4"/>
      <c r="N4" s="4"/>
      <c r="O4" s="3"/>
    </row>
    <row r="5" spans="1:15" ht="16.5">
      <c r="A5" s="22" t="s">
        <v>68</v>
      </c>
      <c r="B5" s="22"/>
      <c r="C5" s="22" t="s">
        <v>69</v>
      </c>
      <c r="D5" s="22"/>
      <c r="E5" s="22"/>
      <c r="F5" s="22"/>
      <c r="G5" s="22"/>
      <c r="H5" s="23"/>
      <c r="I5" s="24"/>
      <c r="J5" s="24"/>
      <c r="K5" s="24"/>
      <c r="L5" s="24"/>
      <c r="M5" s="24"/>
      <c r="N5" s="24"/>
      <c r="O5" s="24"/>
    </row>
    <row r="6" spans="1:15" ht="16.5">
      <c r="A6" s="22" t="s">
        <v>28</v>
      </c>
      <c r="B6" s="22"/>
      <c r="C6" s="22" t="s">
        <v>70</v>
      </c>
      <c r="D6" s="22"/>
      <c r="E6" s="22"/>
      <c r="F6" s="22"/>
      <c r="G6" s="22"/>
      <c r="H6" s="23"/>
      <c r="I6" s="24"/>
      <c r="J6" s="24"/>
      <c r="K6" s="24"/>
      <c r="L6" s="24"/>
      <c r="M6" s="24"/>
      <c r="N6" s="24"/>
      <c r="O6" s="24"/>
    </row>
    <row r="7" spans="1:15" ht="16.5">
      <c r="A7" s="3"/>
      <c r="B7" s="3"/>
      <c r="C7" s="19"/>
      <c r="D7" s="19"/>
      <c r="E7" s="19"/>
      <c r="F7" s="28"/>
      <c r="G7" s="3"/>
      <c r="H7" s="3"/>
      <c r="I7" s="3"/>
      <c r="J7" s="3"/>
      <c r="K7" s="3"/>
      <c r="L7" s="4"/>
      <c r="M7" s="4"/>
      <c r="N7" s="4"/>
      <c r="O7" s="3"/>
    </row>
    <row r="8" spans="1:15" ht="18">
      <c r="A8" s="245" t="s">
        <v>351</v>
      </c>
      <c r="B8" s="245"/>
      <c r="C8" s="245"/>
      <c r="D8" s="245"/>
      <c r="E8" s="245"/>
      <c r="F8" s="245"/>
      <c r="G8" s="245"/>
      <c r="H8" s="245"/>
      <c r="I8" s="245"/>
      <c r="J8" s="245"/>
      <c r="K8" s="245"/>
      <c r="L8" s="245"/>
      <c r="M8" s="245"/>
      <c r="N8" s="245"/>
      <c r="O8" s="245"/>
    </row>
    <row r="9" spans="1:15" ht="16.5">
      <c r="A9" s="73"/>
      <c r="B9" s="73"/>
      <c r="C9" s="73"/>
      <c r="D9" s="73"/>
      <c r="E9" s="73"/>
      <c r="F9" s="73"/>
      <c r="G9" s="73"/>
      <c r="H9" s="73"/>
      <c r="I9" s="73"/>
      <c r="J9" s="73"/>
      <c r="K9" s="73"/>
      <c r="L9" s="73"/>
      <c r="M9" s="73"/>
      <c r="N9" s="73"/>
      <c r="O9" s="73"/>
    </row>
    <row r="10" spans="1:15" ht="16.5">
      <c r="A10" s="22" t="s">
        <v>166</v>
      </c>
      <c r="B10" s="22"/>
      <c r="C10" s="22" t="s">
        <v>353</v>
      </c>
      <c r="D10" s="22"/>
      <c r="E10" s="22"/>
      <c r="F10" s="22"/>
      <c r="G10" s="22"/>
      <c r="H10" s="23"/>
      <c r="I10" s="24"/>
      <c r="J10" s="24"/>
      <c r="K10" s="24"/>
      <c r="L10" s="24"/>
      <c r="M10" s="24"/>
      <c r="N10" s="24"/>
      <c r="O10" s="24"/>
    </row>
    <row r="11" spans="1:15" ht="16.5">
      <c r="A11" s="10" t="s">
        <v>34</v>
      </c>
      <c r="B11" s="17"/>
      <c r="C11" s="10" t="s">
        <v>73</v>
      </c>
      <c r="D11" s="10"/>
      <c r="E11" s="10"/>
      <c r="F11" s="10"/>
      <c r="G11" s="10"/>
      <c r="H11" s="17"/>
      <c r="I11" s="17"/>
      <c r="J11" s="3"/>
      <c r="K11" s="3"/>
      <c r="L11" s="4"/>
      <c r="M11" s="4"/>
      <c r="N11" s="4"/>
      <c r="O11" s="3"/>
    </row>
    <row r="12" spans="1:15" ht="16.5">
      <c r="A12" s="22" t="s">
        <v>31</v>
      </c>
      <c r="B12" s="22"/>
      <c r="C12" s="22" t="s">
        <v>354</v>
      </c>
      <c r="D12" s="22"/>
      <c r="E12" s="22"/>
      <c r="F12" s="22"/>
      <c r="G12" s="22"/>
      <c r="H12" s="23"/>
      <c r="I12" s="24"/>
      <c r="J12" s="24"/>
      <c r="K12" s="24"/>
      <c r="L12" s="24"/>
      <c r="M12" s="24"/>
      <c r="N12" s="44"/>
      <c r="O12" s="24"/>
    </row>
    <row r="13" spans="1:14" ht="16.5">
      <c r="A13" s="8" t="s">
        <v>137</v>
      </c>
      <c r="B13" s="20"/>
      <c r="C13" s="8" t="s">
        <v>352</v>
      </c>
      <c r="D13" s="20"/>
      <c r="E13" s="20"/>
      <c r="F13" s="21"/>
      <c r="G13" s="21"/>
      <c r="H13" s="21"/>
      <c r="N13" s="43"/>
    </row>
    <row r="14" spans="1:14" ht="16.5">
      <c r="A14" s="8"/>
      <c r="B14" s="20"/>
      <c r="C14" s="8"/>
      <c r="D14" s="20"/>
      <c r="E14" s="20"/>
      <c r="F14" s="21"/>
      <c r="G14" s="21"/>
      <c r="H14" s="21"/>
      <c r="N14" s="43"/>
    </row>
    <row r="15" spans="1:15" ht="26.25">
      <c r="A15" s="242" t="s">
        <v>8</v>
      </c>
      <c r="B15" s="242"/>
      <c r="C15" s="242"/>
      <c r="D15" s="242"/>
      <c r="E15" s="242"/>
      <c r="F15" s="39" t="s">
        <v>9</v>
      </c>
      <c r="G15" s="242" t="s">
        <v>10</v>
      </c>
      <c r="H15" s="242"/>
      <c r="I15" s="242"/>
      <c r="J15" s="242"/>
      <c r="K15" s="242"/>
      <c r="L15" s="242" t="s">
        <v>11</v>
      </c>
      <c r="M15" s="242"/>
      <c r="N15" s="242"/>
      <c r="O15" s="243" t="s">
        <v>26</v>
      </c>
    </row>
    <row r="16" spans="1:15" ht="64.5">
      <c r="A16" s="39" t="s">
        <v>12</v>
      </c>
      <c r="B16" s="39" t="s">
        <v>13</v>
      </c>
      <c r="C16" s="39" t="s">
        <v>14</v>
      </c>
      <c r="D16" s="39" t="s">
        <v>15</v>
      </c>
      <c r="E16" s="39" t="s">
        <v>16</v>
      </c>
      <c r="F16" s="39" t="s">
        <v>64</v>
      </c>
      <c r="G16" s="39" t="s">
        <v>17</v>
      </c>
      <c r="H16" s="40" t="s">
        <v>18</v>
      </c>
      <c r="I16" s="40" t="s">
        <v>19</v>
      </c>
      <c r="J16" s="40" t="s">
        <v>20</v>
      </c>
      <c r="K16" s="40" t="s">
        <v>21</v>
      </c>
      <c r="L16" s="41" t="s">
        <v>22</v>
      </c>
      <c r="M16" s="42" t="s">
        <v>23</v>
      </c>
      <c r="N16" s="42" t="s">
        <v>24</v>
      </c>
      <c r="O16" s="244"/>
    </row>
    <row r="17" spans="1:15" ht="16.5">
      <c r="A17" s="5">
        <v>1</v>
      </c>
      <c r="B17" s="5">
        <v>2</v>
      </c>
      <c r="C17" s="5">
        <v>3</v>
      </c>
      <c r="D17" s="5">
        <v>4</v>
      </c>
      <c r="E17" s="5">
        <v>5</v>
      </c>
      <c r="F17" s="5">
        <v>6</v>
      </c>
      <c r="G17" s="5">
        <v>7</v>
      </c>
      <c r="H17" s="5">
        <v>8</v>
      </c>
      <c r="I17" s="5">
        <v>9</v>
      </c>
      <c r="J17" s="5">
        <v>10</v>
      </c>
      <c r="K17" s="5">
        <v>11</v>
      </c>
      <c r="L17" s="5">
        <v>12</v>
      </c>
      <c r="M17" s="5">
        <v>13</v>
      </c>
      <c r="N17" s="5">
        <v>14</v>
      </c>
      <c r="O17" s="5">
        <v>15</v>
      </c>
    </row>
    <row r="18" spans="1:15" ht="103.5" customHeight="1">
      <c r="A18" s="68" t="s">
        <v>76</v>
      </c>
      <c r="B18" s="12" t="s">
        <v>25</v>
      </c>
      <c r="C18" s="12" t="s">
        <v>25</v>
      </c>
      <c r="D18" s="12" t="s">
        <v>25</v>
      </c>
      <c r="E18" s="12" t="s">
        <v>25</v>
      </c>
      <c r="F18" s="74" t="s">
        <v>355</v>
      </c>
      <c r="G18" s="27"/>
      <c r="H18" s="12"/>
      <c r="I18" s="12" t="s">
        <v>25</v>
      </c>
      <c r="J18" s="12"/>
      <c r="K18" s="12"/>
      <c r="L18" s="69">
        <v>74081000</v>
      </c>
      <c r="M18" s="70"/>
      <c r="N18" s="55">
        <f>M18/L18%</f>
        <v>0</v>
      </c>
      <c r="O18" s="27"/>
    </row>
    <row r="19" spans="1:15" ht="16.5">
      <c r="A19" s="37"/>
      <c r="B19" s="37"/>
      <c r="C19" s="37"/>
      <c r="D19" s="37"/>
      <c r="E19" s="37"/>
      <c r="F19" s="37" t="s">
        <v>48</v>
      </c>
      <c r="G19" s="37"/>
      <c r="H19" s="37"/>
      <c r="I19" s="37"/>
      <c r="J19" s="37"/>
      <c r="K19" s="37"/>
      <c r="L19" s="38">
        <f>L18</f>
        <v>74081000</v>
      </c>
      <c r="M19" s="38"/>
      <c r="N19" s="45"/>
      <c r="O19" s="37"/>
    </row>
  </sheetData>
  <sheetProtection/>
  <mergeCells count="6">
    <mergeCell ref="A3:O3"/>
    <mergeCell ref="A8:O8"/>
    <mergeCell ref="A15:E15"/>
    <mergeCell ref="G15:K15"/>
    <mergeCell ref="L15:N15"/>
    <mergeCell ref="O15:O1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indexed="39"/>
  </sheetPr>
  <dimension ref="A2:Q38"/>
  <sheetViews>
    <sheetView zoomScalePageLayoutView="0" workbookViewId="0" topLeftCell="A1">
      <selection activeCell="B21" sqref="B21"/>
    </sheetView>
  </sheetViews>
  <sheetFormatPr defaultColWidth="9.140625" defaultRowHeight="15"/>
  <cols>
    <col min="1" max="1" width="19.7109375" style="0" customWidth="1"/>
    <col min="2" max="2" width="4.00390625" style="0" customWidth="1"/>
    <col min="3" max="3" width="3.140625" style="0" customWidth="1"/>
    <col min="4" max="4" width="3.57421875" style="0" customWidth="1"/>
    <col min="5" max="5" width="8.57421875" style="0" customWidth="1"/>
    <col min="6" max="6" width="26.00390625" style="0" customWidth="1"/>
    <col min="7" max="7" width="10.421875" style="0" customWidth="1"/>
    <col min="8" max="8" width="6.7109375" style="0" customWidth="1"/>
    <col min="9" max="9" width="5.00390625" style="0" customWidth="1"/>
    <col min="10" max="10" width="4.140625" style="0" customWidth="1"/>
    <col min="11" max="11" width="3.8515625" style="0" customWidth="1"/>
    <col min="12" max="12" width="17.140625" style="0" customWidth="1"/>
    <col min="13" max="13" width="15.00390625" style="0" customWidth="1"/>
    <col min="14" max="14" width="8.7109375" style="0" customWidth="1"/>
    <col min="15" max="15" width="14.7109375" style="0" customWidth="1"/>
  </cols>
  <sheetData>
    <row r="2" spans="1:15" s="49" customFormat="1" ht="18">
      <c r="A2" s="266" t="s">
        <v>358</v>
      </c>
      <c r="B2" s="266"/>
      <c r="C2" s="266"/>
      <c r="D2" s="266"/>
      <c r="E2" s="266"/>
      <c r="F2" s="266"/>
      <c r="G2" s="266"/>
      <c r="H2" s="266"/>
      <c r="I2" s="266"/>
      <c r="J2" s="266"/>
      <c r="K2" s="266"/>
      <c r="L2" s="266"/>
      <c r="M2" s="266"/>
      <c r="N2" s="266"/>
      <c r="O2" s="266"/>
    </row>
    <row r="3" spans="1:15" s="49" customFormat="1" ht="18.75">
      <c r="A3" s="22" t="s">
        <v>68</v>
      </c>
      <c r="B3" s="22"/>
      <c r="C3" s="22" t="s">
        <v>69</v>
      </c>
      <c r="D3" s="22"/>
      <c r="E3" s="22"/>
      <c r="F3" s="22"/>
      <c r="G3" s="233"/>
      <c r="H3" s="233"/>
      <c r="I3" s="233"/>
      <c r="J3" s="233"/>
      <c r="K3" s="233"/>
      <c r="L3" s="233"/>
      <c r="M3" s="233"/>
      <c r="N3" s="233"/>
      <c r="O3" s="233"/>
    </row>
    <row r="4" spans="1:6" ht="16.5">
      <c r="A4" s="22" t="s">
        <v>28</v>
      </c>
      <c r="B4" s="22"/>
      <c r="C4" s="22" t="s">
        <v>70</v>
      </c>
      <c r="D4" s="22"/>
      <c r="E4" s="22"/>
      <c r="F4" s="22"/>
    </row>
    <row r="5" spans="1:14" s="3" customFormat="1" ht="16.5">
      <c r="A5" s="10" t="s">
        <v>34</v>
      </c>
      <c r="B5" s="17"/>
      <c r="C5" s="10" t="s">
        <v>73</v>
      </c>
      <c r="D5" s="10"/>
      <c r="E5" s="10"/>
      <c r="F5" s="10"/>
      <c r="G5" s="10"/>
      <c r="H5" s="17"/>
      <c r="I5" s="17"/>
      <c r="L5" s="4"/>
      <c r="M5" s="4"/>
      <c r="N5" s="4"/>
    </row>
    <row r="6" spans="1:15" ht="15.75">
      <c r="A6" s="246" t="s">
        <v>357</v>
      </c>
      <c r="B6" s="246"/>
      <c r="C6" s="246"/>
      <c r="D6" s="246"/>
      <c r="E6" s="246"/>
      <c r="F6" s="246"/>
      <c r="G6" s="246"/>
      <c r="H6" s="246"/>
      <c r="I6" s="246"/>
      <c r="J6" s="246"/>
      <c r="K6" s="246"/>
      <c r="L6" s="246"/>
      <c r="M6" s="246"/>
      <c r="N6" s="246"/>
      <c r="O6" s="246"/>
    </row>
    <row r="7" spans="1:15" s="17" customFormat="1" ht="16.5">
      <c r="A7"/>
      <c r="B7"/>
      <c r="C7" s="72"/>
      <c r="D7" s="72"/>
      <c r="E7" s="72"/>
      <c r="F7" s="72"/>
      <c r="G7" s="72"/>
      <c r="H7" s="72"/>
      <c r="I7" s="72"/>
      <c r="J7" s="72"/>
      <c r="K7"/>
      <c r="L7"/>
      <c r="M7"/>
      <c r="N7"/>
      <c r="O7"/>
    </row>
    <row r="8" spans="1:15" s="17" customFormat="1" ht="16.5">
      <c r="A8" s="22" t="s">
        <v>455</v>
      </c>
      <c r="B8" s="22"/>
      <c r="C8" s="22" t="s">
        <v>356</v>
      </c>
      <c r="D8" s="22"/>
      <c r="E8" s="22"/>
      <c r="F8" s="22"/>
      <c r="G8" s="22"/>
      <c r="H8" s="23"/>
      <c r="I8" s="24"/>
      <c r="J8" s="75"/>
      <c r="K8" s="75"/>
      <c r="L8" s="75"/>
      <c r="M8" s="75"/>
      <c r="N8" s="75"/>
      <c r="O8" s="75"/>
    </row>
    <row r="9" spans="1:15" s="3" customFormat="1" ht="16.5">
      <c r="A9" s="22" t="s">
        <v>454</v>
      </c>
      <c r="B9" s="22"/>
      <c r="C9" s="22" t="s">
        <v>426</v>
      </c>
      <c r="D9" s="22"/>
      <c r="E9" s="22"/>
      <c r="F9" s="22"/>
      <c r="G9" s="22"/>
      <c r="H9" s="23"/>
      <c r="I9" s="24"/>
      <c r="J9" s="75"/>
      <c r="K9" s="75"/>
      <c r="L9" s="75"/>
      <c r="M9" s="75"/>
      <c r="N9" s="75"/>
      <c r="O9" s="75"/>
    </row>
    <row r="10" spans="1:14" ht="21" customHeight="1">
      <c r="A10" s="8" t="s">
        <v>137</v>
      </c>
      <c r="B10" s="20"/>
      <c r="C10" s="8" t="s">
        <v>352</v>
      </c>
      <c r="D10" s="20"/>
      <c r="E10" s="20"/>
      <c r="F10" s="21"/>
      <c r="G10" s="21"/>
      <c r="H10" s="21"/>
      <c r="N10" s="43"/>
    </row>
    <row r="11" spans="1:15" ht="63.75" customHeight="1">
      <c r="A11" s="250" t="s">
        <v>8</v>
      </c>
      <c r="B11" s="251"/>
      <c r="C11" s="251"/>
      <c r="D11" s="251"/>
      <c r="E11" s="252"/>
      <c r="F11" s="39" t="s">
        <v>9</v>
      </c>
      <c r="G11" s="250" t="s">
        <v>10</v>
      </c>
      <c r="H11" s="251"/>
      <c r="I11" s="251"/>
      <c r="J11" s="251"/>
      <c r="K11" s="252"/>
      <c r="L11" s="250" t="s">
        <v>11</v>
      </c>
      <c r="M11" s="251"/>
      <c r="N11" s="252"/>
      <c r="O11" s="243" t="s">
        <v>26</v>
      </c>
    </row>
    <row r="12" spans="1:15" ht="76.5" customHeight="1">
      <c r="A12" s="39" t="s">
        <v>12</v>
      </c>
      <c r="B12" s="39" t="s">
        <v>13</v>
      </c>
      <c r="C12" s="39" t="s">
        <v>14</v>
      </c>
      <c r="D12" s="39" t="s">
        <v>15</v>
      </c>
      <c r="E12" s="39" t="s">
        <v>16</v>
      </c>
      <c r="F12" s="39" t="s">
        <v>64</v>
      </c>
      <c r="G12" s="39" t="s">
        <v>17</v>
      </c>
      <c r="H12" s="40" t="s">
        <v>18</v>
      </c>
      <c r="I12" s="40" t="s">
        <v>19</v>
      </c>
      <c r="J12" s="40" t="s">
        <v>20</v>
      </c>
      <c r="K12" s="40" t="s">
        <v>21</v>
      </c>
      <c r="L12" s="41" t="s">
        <v>22</v>
      </c>
      <c r="M12" s="42" t="s">
        <v>23</v>
      </c>
      <c r="N12" s="42" t="s">
        <v>24</v>
      </c>
      <c r="O12" s="244"/>
    </row>
    <row r="13" spans="1:15" ht="45" customHeight="1">
      <c r="A13" s="5">
        <v>1</v>
      </c>
      <c r="B13" s="5">
        <v>2</v>
      </c>
      <c r="C13" s="5">
        <v>3</v>
      </c>
      <c r="D13" s="5">
        <v>4</v>
      </c>
      <c r="E13" s="5">
        <v>5</v>
      </c>
      <c r="F13" s="5">
        <v>6</v>
      </c>
      <c r="G13" s="5">
        <v>7</v>
      </c>
      <c r="H13" s="5">
        <v>8</v>
      </c>
      <c r="I13" s="5">
        <v>9</v>
      </c>
      <c r="J13" s="5">
        <v>10</v>
      </c>
      <c r="K13" s="5">
        <v>11</v>
      </c>
      <c r="L13" s="5">
        <v>12</v>
      </c>
      <c r="M13" s="5">
        <v>13</v>
      </c>
      <c r="N13" s="5">
        <v>14</v>
      </c>
      <c r="O13" s="5">
        <v>15</v>
      </c>
    </row>
    <row r="14" spans="1:15" ht="49.5">
      <c r="A14" s="68" t="s">
        <v>360</v>
      </c>
      <c r="B14" s="195" t="s">
        <v>25</v>
      </c>
      <c r="C14" s="195" t="s">
        <v>25</v>
      </c>
      <c r="D14" s="195" t="s">
        <v>25</v>
      </c>
      <c r="E14" s="195" t="s">
        <v>25</v>
      </c>
      <c r="F14" s="12" t="s">
        <v>359</v>
      </c>
      <c r="G14" s="27"/>
      <c r="H14" s="12"/>
      <c r="I14" s="12" t="s">
        <v>25</v>
      </c>
      <c r="J14" s="12"/>
      <c r="K14" s="12"/>
      <c r="L14" s="91">
        <v>69836000</v>
      </c>
      <c r="M14" s="70"/>
      <c r="N14" s="55">
        <f>M14/L14%</f>
        <v>0</v>
      </c>
      <c r="O14" s="27"/>
    </row>
    <row r="15" spans="1:15" ht="66">
      <c r="A15" s="201" t="s">
        <v>362</v>
      </c>
      <c r="B15" s="197" t="s">
        <v>25</v>
      </c>
      <c r="C15" s="197" t="s">
        <v>25</v>
      </c>
      <c r="D15" s="197" t="s">
        <v>25</v>
      </c>
      <c r="E15" s="197" t="s">
        <v>25</v>
      </c>
      <c r="F15" s="198" t="s">
        <v>361</v>
      </c>
      <c r="G15" s="196"/>
      <c r="H15" s="196"/>
      <c r="I15" s="12" t="s">
        <v>25</v>
      </c>
      <c r="J15" s="196"/>
      <c r="K15" s="196"/>
      <c r="L15" s="91">
        <v>3000000</v>
      </c>
      <c r="M15" s="199">
        <f>SUM(M14)</f>
        <v>0</v>
      </c>
      <c r="N15" s="55">
        <f>M15/L15%</f>
        <v>0</v>
      </c>
      <c r="O15" s="196"/>
    </row>
    <row r="16" spans="1:15" ht="16.5">
      <c r="A16" s="178"/>
      <c r="B16" s="178"/>
      <c r="C16" s="178"/>
      <c r="D16" s="178"/>
      <c r="E16" s="178"/>
      <c r="F16" s="178" t="s">
        <v>189</v>
      </c>
      <c r="G16" s="178"/>
      <c r="H16" s="178"/>
      <c r="I16" s="178"/>
      <c r="J16" s="178"/>
      <c r="K16" s="178"/>
      <c r="L16" s="192">
        <f>SUM(L14:L15)</f>
        <v>72836000</v>
      </c>
      <c r="M16" s="178"/>
      <c r="N16" s="237">
        <f>SUM(N14:N15)</f>
        <v>0</v>
      </c>
      <c r="O16" s="178"/>
    </row>
    <row r="17" spans="1:15" ht="16.5">
      <c r="A17" s="6"/>
      <c r="B17" s="6"/>
      <c r="C17" s="6"/>
      <c r="D17" s="6"/>
      <c r="E17" s="6"/>
      <c r="F17" s="7"/>
      <c r="G17" s="6"/>
      <c r="H17" s="6"/>
      <c r="I17" s="6"/>
      <c r="J17" s="6"/>
      <c r="K17" s="6"/>
      <c r="L17" s="9"/>
      <c r="M17" s="6"/>
      <c r="N17" s="200"/>
      <c r="O17" s="6"/>
    </row>
    <row r="18" spans="1:15" ht="16.5">
      <c r="A18" s="6"/>
      <c r="B18" s="6"/>
      <c r="C18" s="6"/>
      <c r="D18" s="6"/>
      <c r="E18" s="6"/>
      <c r="F18" s="7"/>
      <c r="G18" s="6"/>
      <c r="H18" s="6"/>
      <c r="I18" s="6"/>
      <c r="J18" s="6"/>
      <c r="K18" s="6"/>
      <c r="L18" s="9"/>
      <c r="M18" s="6"/>
      <c r="N18" s="6"/>
      <c r="O18" s="6"/>
    </row>
    <row r="19" spans="1:15" ht="15.75">
      <c r="A19" s="246" t="s">
        <v>363</v>
      </c>
      <c r="B19" s="246"/>
      <c r="C19" s="246"/>
      <c r="D19" s="246"/>
      <c r="E19" s="246"/>
      <c r="F19" s="246"/>
      <c r="G19" s="246"/>
      <c r="H19" s="246"/>
      <c r="I19" s="246"/>
      <c r="J19" s="246"/>
      <c r="K19" s="246"/>
      <c r="L19" s="246"/>
      <c r="M19" s="246"/>
      <c r="N19" s="246"/>
      <c r="O19" s="246"/>
    </row>
    <row r="20" spans="3:10" ht="15.75">
      <c r="C20" s="72"/>
      <c r="D20" s="72"/>
      <c r="E20" s="72"/>
      <c r="F20" s="72"/>
      <c r="G20" s="72"/>
      <c r="H20" s="72"/>
      <c r="I20" s="72"/>
      <c r="J20" s="72"/>
    </row>
    <row r="21" spans="1:15" ht="16.5">
      <c r="A21" s="22" t="s">
        <v>456</v>
      </c>
      <c r="B21" s="22"/>
      <c r="C21" s="22" t="s">
        <v>364</v>
      </c>
      <c r="D21" s="22"/>
      <c r="E21" s="22"/>
      <c r="F21" s="22"/>
      <c r="G21" s="22"/>
      <c r="H21" s="23"/>
      <c r="I21" s="24"/>
      <c r="J21" s="75"/>
      <c r="K21" s="75"/>
      <c r="L21" s="75"/>
      <c r="M21" s="75"/>
      <c r="N21" s="75"/>
      <c r="O21" s="75"/>
    </row>
    <row r="22" spans="1:15" ht="16.5">
      <c r="A22" s="22" t="s">
        <v>437</v>
      </c>
      <c r="B22" s="22"/>
      <c r="C22" s="22" t="s">
        <v>41</v>
      </c>
      <c r="D22" s="22"/>
      <c r="E22" s="22"/>
      <c r="F22" s="22"/>
      <c r="G22" s="22"/>
      <c r="H22" s="23"/>
      <c r="I22" s="24"/>
      <c r="J22" s="75"/>
      <c r="K22" s="75"/>
      <c r="L22" s="75"/>
      <c r="M22" s="75"/>
      <c r="N22" s="75"/>
      <c r="O22" s="75"/>
    </row>
    <row r="23" spans="1:14" ht="16.5">
      <c r="A23" s="8" t="s">
        <v>137</v>
      </c>
      <c r="B23" s="20"/>
      <c r="C23" s="8" t="s">
        <v>352</v>
      </c>
      <c r="D23" s="20"/>
      <c r="E23" s="20"/>
      <c r="F23" s="21"/>
      <c r="G23" s="21"/>
      <c r="H23" s="21"/>
      <c r="N23" s="43"/>
    </row>
    <row r="24" spans="1:15" ht="15">
      <c r="A24" s="242" t="s">
        <v>8</v>
      </c>
      <c r="B24" s="242"/>
      <c r="C24" s="242"/>
      <c r="D24" s="242"/>
      <c r="E24" s="242"/>
      <c r="F24" s="39" t="s">
        <v>9</v>
      </c>
      <c r="G24" s="242" t="s">
        <v>10</v>
      </c>
      <c r="H24" s="242"/>
      <c r="I24" s="242"/>
      <c r="J24" s="242"/>
      <c r="K24" s="242"/>
      <c r="L24" s="242" t="s">
        <v>11</v>
      </c>
      <c r="M24" s="242"/>
      <c r="N24" s="242"/>
      <c r="O24" s="265" t="s">
        <v>26</v>
      </c>
    </row>
    <row r="25" spans="1:15" ht="53.25">
      <c r="A25" s="39" t="s">
        <v>12</v>
      </c>
      <c r="B25" s="39" t="s">
        <v>13</v>
      </c>
      <c r="C25" s="39" t="s">
        <v>14</v>
      </c>
      <c r="D25" s="39" t="s">
        <v>15</v>
      </c>
      <c r="E25" s="39" t="s">
        <v>16</v>
      </c>
      <c r="F25" s="39" t="s">
        <v>64</v>
      </c>
      <c r="G25" s="39" t="s">
        <v>17</v>
      </c>
      <c r="H25" s="40" t="s">
        <v>18</v>
      </c>
      <c r="I25" s="40" t="s">
        <v>19</v>
      </c>
      <c r="J25" s="40" t="s">
        <v>20</v>
      </c>
      <c r="K25" s="40" t="s">
        <v>21</v>
      </c>
      <c r="L25" s="41" t="s">
        <v>22</v>
      </c>
      <c r="M25" s="42" t="s">
        <v>23</v>
      </c>
      <c r="N25" s="42" t="s">
        <v>24</v>
      </c>
      <c r="O25" s="265"/>
    </row>
    <row r="26" spans="1:17" ht="16.5">
      <c r="A26" s="5">
        <v>1</v>
      </c>
      <c r="B26" s="5">
        <v>2</v>
      </c>
      <c r="C26" s="5">
        <v>3</v>
      </c>
      <c r="D26" s="5">
        <v>4</v>
      </c>
      <c r="E26" s="5">
        <v>5</v>
      </c>
      <c r="F26" s="5">
        <v>6</v>
      </c>
      <c r="G26" s="5">
        <v>7</v>
      </c>
      <c r="H26" s="5">
        <v>8</v>
      </c>
      <c r="I26" s="5">
        <v>9</v>
      </c>
      <c r="J26" s="5">
        <v>10</v>
      </c>
      <c r="K26" s="5">
        <v>11</v>
      </c>
      <c r="L26" s="5">
        <v>12</v>
      </c>
      <c r="M26" s="5">
        <v>13</v>
      </c>
      <c r="N26" s="5">
        <v>14</v>
      </c>
      <c r="O26" s="5">
        <v>15</v>
      </c>
      <c r="Q26" s="208"/>
    </row>
    <row r="27" spans="1:15" ht="51">
      <c r="A27" s="68" t="s">
        <v>366</v>
      </c>
      <c r="B27" s="152" t="s">
        <v>25</v>
      </c>
      <c r="C27" s="152" t="s">
        <v>25</v>
      </c>
      <c r="D27" s="152" t="s">
        <v>25</v>
      </c>
      <c r="E27" s="152" t="s">
        <v>25</v>
      </c>
      <c r="F27" s="153" t="s">
        <v>365</v>
      </c>
      <c r="G27" s="27"/>
      <c r="H27" s="12"/>
      <c r="I27" s="12" t="s">
        <v>25</v>
      </c>
      <c r="J27" s="12"/>
      <c r="K27" s="12"/>
      <c r="L27" s="205">
        <v>2188000</v>
      </c>
      <c r="M27" s="108"/>
      <c r="N27" s="206">
        <f>M27/L27%</f>
        <v>0</v>
      </c>
      <c r="O27" s="108"/>
    </row>
    <row r="28" spans="1:15" ht="63" customHeight="1">
      <c r="A28" s="68" t="s">
        <v>367</v>
      </c>
      <c r="B28" s="152" t="s">
        <v>25</v>
      </c>
      <c r="C28" s="152" t="s">
        <v>25</v>
      </c>
      <c r="D28" s="152" t="s">
        <v>25</v>
      </c>
      <c r="E28" s="152" t="s">
        <v>25</v>
      </c>
      <c r="F28" s="153" t="s">
        <v>376</v>
      </c>
      <c r="G28" s="196"/>
      <c r="H28" s="196"/>
      <c r="I28" s="12" t="s">
        <v>25</v>
      </c>
      <c r="J28" s="196"/>
      <c r="K28" s="196"/>
      <c r="L28" s="201">
        <v>1968500</v>
      </c>
      <c r="M28" s="108"/>
      <c r="N28" s="206">
        <f aca="true" t="shared" si="0" ref="N28:N36">M28/L28%</f>
        <v>0</v>
      </c>
      <c r="O28" s="108"/>
    </row>
    <row r="29" spans="1:15" ht="55.5" customHeight="1">
      <c r="A29" s="68" t="s">
        <v>368</v>
      </c>
      <c r="B29" s="152" t="s">
        <v>25</v>
      </c>
      <c r="C29" s="152" t="s">
        <v>25</v>
      </c>
      <c r="D29" s="152" t="s">
        <v>25</v>
      </c>
      <c r="E29" s="152" t="s">
        <v>25</v>
      </c>
      <c r="F29" s="153" t="s">
        <v>377</v>
      </c>
      <c r="G29" s="108"/>
      <c r="H29" s="108"/>
      <c r="I29" s="12" t="s">
        <v>25</v>
      </c>
      <c r="J29" s="108"/>
      <c r="K29" s="108"/>
      <c r="L29" s="107">
        <v>4000000</v>
      </c>
      <c r="M29" s="108"/>
      <c r="N29" s="206">
        <f t="shared" si="0"/>
        <v>0</v>
      </c>
      <c r="O29" s="108"/>
    </row>
    <row r="30" spans="1:15" ht="36" customHeight="1">
      <c r="A30" s="68" t="s">
        <v>369</v>
      </c>
      <c r="B30" s="152" t="s">
        <v>25</v>
      </c>
      <c r="C30" s="152" t="s">
        <v>25</v>
      </c>
      <c r="D30" s="152" t="s">
        <v>25</v>
      </c>
      <c r="E30" s="152" t="s">
        <v>25</v>
      </c>
      <c r="F30" s="153" t="s">
        <v>378</v>
      </c>
      <c r="G30" s="108"/>
      <c r="H30" s="108"/>
      <c r="I30" s="12" t="s">
        <v>25</v>
      </c>
      <c r="J30" s="108"/>
      <c r="K30" s="108"/>
      <c r="L30" s="107">
        <v>936000</v>
      </c>
      <c r="M30" s="108"/>
      <c r="N30" s="206">
        <f t="shared" si="0"/>
        <v>0</v>
      </c>
      <c r="O30" s="108"/>
    </row>
    <row r="31" spans="1:15" ht="52.5" customHeight="1">
      <c r="A31" s="68" t="s">
        <v>370</v>
      </c>
      <c r="B31" s="152" t="s">
        <v>25</v>
      </c>
      <c r="C31" s="152" t="s">
        <v>25</v>
      </c>
      <c r="D31" s="152" t="s">
        <v>25</v>
      </c>
      <c r="E31" s="152" t="s">
        <v>25</v>
      </c>
      <c r="F31" s="153" t="s">
        <v>416</v>
      </c>
      <c r="G31" s="108"/>
      <c r="H31" s="108"/>
      <c r="I31" s="12" t="s">
        <v>25</v>
      </c>
      <c r="J31" s="108"/>
      <c r="K31" s="108"/>
      <c r="L31" s="107">
        <v>1220000</v>
      </c>
      <c r="M31" s="108"/>
      <c r="N31" s="206">
        <f t="shared" si="0"/>
        <v>0</v>
      </c>
      <c r="O31" s="108"/>
    </row>
    <row r="32" spans="1:15" ht="38.25">
      <c r="A32" s="68" t="s">
        <v>371</v>
      </c>
      <c r="B32" s="152" t="s">
        <v>25</v>
      </c>
      <c r="C32" s="152" t="s">
        <v>25</v>
      </c>
      <c r="D32" s="152" t="s">
        <v>25</v>
      </c>
      <c r="E32" s="152" t="s">
        <v>25</v>
      </c>
      <c r="F32" s="153" t="s">
        <v>381</v>
      </c>
      <c r="G32" s="108"/>
      <c r="H32" s="108"/>
      <c r="I32" s="12" t="s">
        <v>25</v>
      </c>
      <c r="J32" s="108"/>
      <c r="K32" s="108"/>
      <c r="L32" s="107">
        <v>4361500</v>
      </c>
      <c r="M32" s="108"/>
      <c r="N32" s="206">
        <f t="shared" si="0"/>
        <v>0</v>
      </c>
      <c r="O32" s="108"/>
    </row>
    <row r="33" spans="1:15" ht="33.75" customHeight="1">
      <c r="A33" s="68" t="s">
        <v>372</v>
      </c>
      <c r="B33" s="152" t="s">
        <v>25</v>
      </c>
      <c r="C33" s="152" t="s">
        <v>25</v>
      </c>
      <c r="D33" s="152" t="s">
        <v>25</v>
      </c>
      <c r="E33" s="152" t="s">
        <v>25</v>
      </c>
      <c r="F33" s="153" t="s">
        <v>379</v>
      </c>
      <c r="G33" s="108"/>
      <c r="H33" s="108"/>
      <c r="I33" s="12" t="s">
        <v>25</v>
      </c>
      <c r="J33" s="108"/>
      <c r="K33" s="108"/>
      <c r="L33" s="107">
        <v>3295000</v>
      </c>
      <c r="M33" s="108"/>
      <c r="N33" s="206">
        <f t="shared" si="0"/>
        <v>0</v>
      </c>
      <c r="O33" s="108"/>
    </row>
    <row r="34" spans="1:15" ht="62.25" customHeight="1">
      <c r="A34" s="68" t="s">
        <v>373</v>
      </c>
      <c r="B34" s="152" t="s">
        <v>25</v>
      </c>
      <c r="C34" s="152" t="s">
        <v>25</v>
      </c>
      <c r="D34" s="152" t="s">
        <v>25</v>
      </c>
      <c r="E34" s="152" t="s">
        <v>25</v>
      </c>
      <c r="F34" s="153" t="s">
        <v>382</v>
      </c>
      <c r="G34" s="108"/>
      <c r="H34" s="108"/>
      <c r="I34" s="12" t="s">
        <v>25</v>
      </c>
      <c r="J34" s="108"/>
      <c r="K34" s="108"/>
      <c r="L34" s="107">
        <v>3290000</v>
      </c>
      <c r="M34" s="108"/>
      <c r="N34" s="206">
        <f t="shared" si="0"/>
        <v>0</v>
      </c>
      <c r="O34" s="108"/>
    </row>
    <row r="35" spans="1:15" ht="48" customHeight="1">
      <c r="A35" s="68" t="s">
        <v>374</v>
      </c>
      <c r="B35" s="152" t="s">
        <v>25</v>
      </c>
      <c r="C35" s="152" t="s">
        <v>25</v>
      </c>
      <c r="D35" s="152" t="s">
        <v>25</v>
      </c>
      <c r="E35" s="152" t="s">
        <v>25</v>
      </c>
      <c r="F35" s="153" t="s">
        <v>380</v>
      </c>
      <c r="G35" s="108"/>
      <c r="H35" s="108"/>
      <c r="I35" s="12" t="s">
        <v>25</v>
      </c>
      <c r="J35" s="108"/>
      <c r="K35" s="108"/>
      <c r="L35" s="107">
        <v>487500</v>
      </c>
      <c r="M35" s="108"/>
      <c r="N35" s="206">
        <f t="shared" si="0"/>
        <v>0</v>
      </c>
      <c r="O35" s="108"/>
    </row>
    <row r="36" spans="1:15" ht="43.5" customHeight="1">
      <c r="A36" s="68" t="s">
        <v>375</v>
      </c>
      <c r="B36" s="202" t="s">
        <v>25</v>
      </c>
      <c r="C36" s="202" t="s">
        <v>25</v>
      </c>
      <c r="D36" s="202" t="s">
        <v>25</v>
      </c>
      <c r="E36" s="202" t="s">
        <v>25</v>
      </c>
      <c r="F36" s="203" t="s">
        <v>383</v>
      </c>
      <c r="G36" s="108"/>
      <c r="H36" s="108"/>
      <c r="I36" s="12" t="s">
        <v>25</v>
      </c>
      <c r="J36" s="108"/>
      <c r="K36" s="108"/>
      <c r="L36" s="107">
        <v>12253500</v>
      </c>
      <c r="M36" s="108"/>
      <c r="N36" s="206">
        <f t="shared" si="0"/>
        <v>0</v>
      </c>
      <c r="O36" s="108"/>
    </row>
    <row r="37" spans="1:15" ht="15">
      <c r="A37" s="178"/>
      <c r="B37" s="178"/>
      <c r="C37" s="178"/>
      <c r="D37" s="178"/>
      <c r="E37" s="178"/>
      <c r="F37" s="178" t="s">
        <v>189</v>
      </c>
      <c r="G37" s="178"/>
      <c r="H37" s="178"/>
      <c r="I37" s="178"/>
      <c r="J37" s="178"/>
      <c r="K37" s="178"/>
      <c r="L37" s="207">
        <f>SUM(L27:L36)</f>
        <v>34000000</v>
      </c>
      <c r="M37" s="178"/>
      <c r="N37" s="192">
        <f>SUM(N27:N36)</f>
        <v>0</v>
      </c>
      <c r="O37" s="178"/>
    </row>
    <row r="38" spans="1:15" ht="15">
      <c r="A38" s="176"/>
      <c r="B38" s="176"/>
      <c r="C38" s="176"/>
      <c r="D38" s="176"/>
      <c r="E38" s="176"/>
      <c r="F38" s="176" t="s">
        <v>384</v>
      </c>
      <c r="G38" s="176"/>
      <c r="H38" s="176"/>
      <c r="I38" s="176"/>
      <c r="J38" s="176"/>
      <c r="K38" s="176"/>
      <c r="L38" s="194">
        <f>L37+L16</f>
        <v>106836000</v>
      </c>
      <c r="M38" s="176"/>
      <c r="N38" s="194">
        <f>SUM(N37)</f>
        <v>0</v>
      </c>
      <c r="O38" s="176"/>
    </row>
  </sheetData>
  <sheetProtection/>
  <mergeCells count="11">
    <mergeCell ref="A2:O2"/>
    <mergeCell ref="A6:O6"/>
    <mergeCell ref="A19:O19"/>
    <mergeCell ref="A24:E24"/>
    <mergeCell ref="G24:K24"/>
    <mergeCell ref="L24:N24"/>
    <mergeCell ref="O24:O25"/>
    <mergeCell ref="A11:E11"/>
    <mergeCell ref="G11:K11"/>
    <mergeCell ref="L11:N11"/>
    <mergeCell ref="O11:O12"/>
  </mergeCells>
  <printOptions horizontalCentered="1"/>
  <pageMargins left="0" right="0" top="1" bottom="1" header="0.5" footer="0.5"/>
  <pageSetup firstPageNumber="26" useFirstPageNumber="1" horizontalDpi="300" verticalDpi="300" orientation="landscape" paperSize="9" r:id="rId1"/>
  <headerFooter alignWithMargins="0">
    <oddFooter>&amp;C&amp;P&amp;R&amp;F</oddFooter>
  </headerFooter>
</worksheet>
</file>

<file path=xl/worksheets/sheet2.xml><?xml version="1.0" encoding="utf-8"?>
<worksheet xmlns="http://schemas.openxmlformats.org/spreadsheetml/2006/main" xmlns:r="http://schemas.openxmlformats.org/officeDocument/2006/relationships">
  <sheetPr>
    <tabColor indexed="39"/>
  </sheetPr>
  <dimension ref="A1:S139"/>
  <sheetViews>
    <sheetView zoomScalePageLayoutView="0" workbookViewId="0" topLeftCell="A19">
      <selection activeCell="L123" sqref="L123"/>
    </sheetView>
  </sheetViews>
  <sheetFormatPr defaultColWidth="9.140625" defaultRowHeight="15"/>
  <cols>
    <col min="1" max="1" width="7.8515625" style="0" customWidth="1"/>
    <col min="2" max="2" width="3.28125" style="0" customWidth="1"/>
    <col min="3" max="3" width="3.421875" style="0" customWidth="1"/>
    <col min="4" max="4" width="3.140625" style="0" customWidth="1"/>
    <col min="5" max="5" width="3.421875" style="0" customWidth="1"/>
    <col min="6" max="6" width="31.57421875" style="0" customWidth="1"/>
    <col min="7" max="7" width="9.28125" style="0" customWidth="1"/>
    <col min="8" max="8" width="5.57421875" style="0" customWidth="1"/>
    <col min="9" max="9" width="4.00390625" style="0" customWidth="1"/>
    <col min="10" max="10" width="4.57421875" style="0" customWidth="1"/>
    <col min="11" max="11" width="4.421875" style="0" customWidth="1"/>
    <col min="12" max="12" width="17.28125" style="1" customWidth="1"/>
    <col min="13" max="13" width="12.57421875" style="1" customWidth="1"/>
    <col min="14" max="14" width="7.140625" style="0" customWidth="1"/>
    <col min="15" max="15" width="14.421875" style="0" customWidth="1"/>
  </cols>
  <sheetData>
    <row r="1" spans="1:15" ht="18">
      <c r="A1" s="240" t="s">
        <v>66</v>
      </c>
      <c r="B1" s="240"/>
      <c r="C1" s="240"/>
      <c r="D1" s="240"/>
      <c r="E1" s="240"/>
      <c r="F1" s="240"/>
      <c r="G1" s="240"/>
      <c r="H1" s="240"/>
      <c r="I1" s="240"/>
      <c r="J1" s="240"/>
      <c r="K1" s="240"/>
      <c r="L1" s="240"/>
      <c r="M1" s="240"/>
      <c r="N1" s="240"/>
      <c r="O1" s="240"/>
    </row>
    <row r="2" spans="1:15" ht="16.5">
      <c r="A2" s="71"/>
      <c r="B2" s="71"/>
      <c r="C2" s="71"/>
      <c r="D2" s="71"/>
      <c r="E2" s="71"/>
      <c r="F2" s="71"/>
      <c r="G2" s="71"/>
      <c r="H2" s="71"/>
      <c r="I2" s="71"/>
      <c r="J2" s="71"/>
      <c r="K2" s="71"/>
      <c r="L2" s="71"/>
      <c r="M2" s="71"/>
      <c r="N2" s="71"/>
      <c r="O2" s="71"/>
    </row>
    <row r="3" spans="1:15" ht="20.25">
      <c r="A3" s="241" t="s">
        <v>149</v>
      </c>
      <c r="B3" s="241"/>
      <c r="C3" s="241"/>
      <c r="D3" s="241"/>
      <c r="E3" s="241"/>
      <c r="F3" s="241"/>
      <c r="G3" s="241"/>
      <c r="H3" s="241"/>
      <c r="I3" s="241"/>
      <c r="J3" s="241"/>
      <c r="K3" s="241"/>
      <c r="L3" s="241"/>
      <c r="M3" s="241"/>
      <c r="N3" s="241"/>
      <c r="O3" s="241"/>
    </row>
    <row r="4" spans="1:15" ht="16.5">
      <c r="A4" s="3"/>
      <c r="B4" s="3"/>
      <c r="C4" s="19"/>
      <c r="D4" s="19"/>
      <c r="E4" s="19"/>
      <c r="F4" s="28"/>
      <c r="G4" s="3"/>
      <c r="H4" s="3"/>
      <c r="I4" s="3"/>
      <c r="J4" s="3"/>
      <c r="K4" s="3"/>
      <c r="L4" s="4"/>
      <c r="M4" s="4"/>
      <c r="N4" s="4"/>
      <c r="O4" s="3"/>
    </row>
    <row r="5" spans="1:15" s="23" customFormat="1" ht="16.5">
      <c r="A5" s="22" t="s">
        <v>68</v>
      </c>
      <c r="B5" s="22"/>
      <c r="C5" s="22"/>
      <c r="D5" s="22"/>
      <c r="E5" s="22"/>
      <c r="F5" s="22" t="s">
        <v>69</v>
      </c>
      <c r="G5" s="22"/>
      <c r="I5" s="24"/>
      <c r="J5" s="24"/>
      <c r="K5" s="24"/>
      <c r="L5" s="24"/>
      <c r="M5" s="24"/>
      <c r="N5" s="24"/>
      <c r="O5" s="24"/>
    </row>
    <row r="6" spans="1:15" s="23" customFormat="1" ht="16.5">
      <c r="A6" s="22" t="s">
        <v>28</v>
      </c>
      <c r="B6" s="22"/>
      <c r="C6" s="22"/>
      <c r="D6" s="22"/>
      <c r="E6" s="22"/>
      <c r="F6" s="22" t="s">
        <v>70</v>
      </c>
      <c r="G6" s="22"/>
      <c r="I6" s="24"/>
      <c r="J6" s="24"/>
      <c r="K6" s="24"/>
      <c r="L6" s="24"/>
      <c r="M6" s="24"/>
      <c r="N6" s="24"/>
      <c r="O6" s="24"/>
    </row>
    <row r="7" spans="1:15" ht="16.5">
      <c r="A7" s="10" t="s">
        <v>34</v>
      </c>
      <c r="B7" s="17"/>
      <c r="C7" s="10"/>
      <c r="D7" s="10"/>
      <c r="E7" s="10"/>
      <c r="F7" s="10" t="s">
        <v>73</v>
      </c>
      <c r="G7" s="10"/>
      <c r="H7" s="17"/>
      <c r="I7" s="17"/>
      <c r="J7" s="3"/>
      <c r="K7" s="3"/>
      <c r="L7" s="4"/>
      <c r="M7" s="4"/>
      <c r="N7" s="4"/>
      <c r="O7" s="3"/>
    </row>
    <row r="9" spans="1:15" ht="18">
      <c r="A9" s="245" t="s">
        <v>81</v>
      </c>
      <c r="B9" s="245"/>
      <c r="C9" s="245"/>
      <c r="D9" s="245"/>
      <c r="E9" s="245"/>
      <c r="F9" s="245"/>
      <c r="G9" s="245"/>
      <c r="H9" s="245"/>
      <c r="I9" s="245"/>
      <c r="J9" s="245"/>
      <c r="K9" s="245"/>
      <c r="L9" s="245"/>
      <c r="M9" s="245"/>
      <c r="N9" s="245"/>
      <c r="O9" s="245"/>
    </row>
    <row r="10" ht="15">
      <c r="N10" s="43"/>
    </row>
    <row r="11" spans="1:15" s="80" customFormat="1" ht="16.5">
      <c r="A11" s="22" t="s">
        <v>82</v>
      </c>
      <c r="B11" s="22"/>
      <c r="C11" s="22"/>
      <c r="D11" s="22"/>
      <c r="E11" s="22"/>
      <c r="F11" s="22" t="s">
        <v>430</v>
      </c>
      <c r="G11" s="22"/>
      <c r="H11" s="23"/>
      <c r="I11" s="24"/>
      <c r="J11" s="24"/>
      <c r="K11" s="24"/>
      <c r="L11" s="24"/>
      <c r="M11" s="24"/>
      <c r="N11" s="24"/>
      <c r="O11" s="24"/>
    </row>
    <row r="12" spans="1:15" s="3" customFormat="1" ht="16.5">
      <c r="A12" s="22" t="s">
        <v>31</v>
      </c>
      <c r="B12" s="22"/>
      <c r="C12" s="22"/>
      <c r="D12" s="22"/>
      <c r="E12" s="22"/>
      <c r="F12" s="22" t="s">
        <v>431</v>
      </c>
      <c r="G12" s="22"/>
      <c r="H12" s="23"/>
      <c r="I12" s="24"/>
      <c r="J12" s="24"/>
      <c r="K12" s="24"/>
      <c r="L12" s="24"/>
      <c r="M12" s="24"/>
      <c r="N12" s="44"/>
      <c r="O12" s="24"/>
    </row>
    <row r="13" spans="1:14" ht="16.5">
      <c r="A13" s="8" t="s">
        <v>74</v>
      </c>
      <c r="B13" s="20"/>
      <c r="C13" s="8"/>
      <c r="D13" s="20"/>
      <c r="E13" s="20"/>
      <c r="F13" s="21" t="s">
        <v>429</v>
      </c>
      <c r="G13" s="21"/>
      <c r="H13" s="21"/>
      <c r="L13"/>
      <c r="M13"/>
      <c r="N13" s="43"/>
    </row>
    <row r="14" ht="15">
      <c r="N14" s="43"/>
    </row>
    <row r="15" spans="1:19" ht="27.75" customHeight="1">
      <c r="A15" s="242" t="s">
        <v>8</v>
      </c>
      <c r="B15" s="242"/>
      <c r="C15" s="242"/>
      <c r="D15" s="242"/>
      <c r="E15" s="242"/>
      <c r="F15" s="39" t="s">
        <v>9</v>
      </c>
      <c r="G15" s="242" t="s">
        <v>10</v>
      </c>
      <c r="H15" s="242"/>
      <c r="I15" s="242"/>
      <c r="J15" s="242"/>
      <c r="K15" s="242"/>
      <c r="L15" s="242" t="s">
        <v>11</v>
      </c>
      <c r="M15" s="242"/>
      <c r="N15" s="242"/>
      <c r="O15" s="243" t="s">
        <v>26</v>
      </c>
      <c r="S15" s="49"/>
    </row>
    <row r="16" spans="1:15" ht="57" customHeight="1">
      <c r="A16" s="39" t="s">
        <v>12</v>
      </c>
      <c r="B16" s="39" t="s">
        <v>13</v>
      </c>
      <c r="C16" s="39" t="s">
        <v>14</v>
      </c>
      <c r="D16" s="39" t="s">
        <v>15</v>
      </c>
      <c r="E16" s="39" t="s">
        <v>16</v>
      </c>
      <c r="F16" s="39" t="s">
        <v>64</v>
      </c>
      <c r="G16" s="39" t="s">
        <v>17</v>
      </c>
      <c r="H16" s="40" t="s">
        <v>18</v>
      </c>
      <c r="I16" s="40" t="s">
        <v>19</v>
      </c>
      <c r="J16" s="40" t="s">
        <v>20</v>
      </c>
      <c r="K16" s="40" t="s">
        <v>21</v>
      </c>
      <c r="L16" s="41" t="s">
        <v>22</v>
      </c>
      <c r="M16" s="42" t="s">
        <v>23</v>
      </c>
      <c r="N16" s="42" t="s">
        <v>24</v>
      </c>
      <c r="O16" s="244"/>
    </row>
    <row r="17" spans="1:17" ht="16.5">
      <c r="A17" s="5">
        <v>1</v>
      </c>
      <c r="B17" s="5">
        <v>2</v>
      </c>
      <c r="C17" s="5">
        <v>3</v>
      </c>
      <c r="D17" s="5">
        <v>4</v>
      </c>
      <c r="E17" s="5">
        <v>5</v>
      </c>
      <c r="F17" s="5">
        <v>6</v>
      </c>
      <c r="G17" s="5">
        <v>7</v>
      </c>
      <c r="H17" s="5">
        <v>8</v>
      </c>
      <c r="I17" s="5">
        <v>9</v>
      </c>
      <c r="J17" s="5">
        <v>10</v>
      </c>
      <c r="K17" s="5">
        <v>11</v>
      </c>
      <c r="L17" s="5">
        <v>12</v>
      </c>
      <c r="M17" s="5">
        <v>13</v>
      </c>
      <c r="N17" s="5">
        <v>14</v>
      </c>
      <c r="O17" s="5">
        <v>15</v>
      </c>
      <c r="Q17" s="60"/>
    </row>
    <row r="18" spans="1:15" ht="50.25" customHeight="1">
      <c r="A18" s="68" t="s">
        <v>49</v>
      </c>
      <c r="B18" s="12" t="s">
        <v>25</v>
      </c>
      <c r="C18" s="12" t="s">
        <v>25</v>
      </c>
      <c r="D18" s="12" t="s">
        <v>25</v>
      </c>
      <c r="E18" s="12" t="s">
        <v>25</v>
      </c>
      <c r="F18" s="105" t="s">
        <v>150</v>
      </c>
      <c r="G18" s="27"/>
      <c r="H18" s="12"/>
      <c r="I18" s="12" t="s">
        <v>25</v>
      </c>
      <c r="J18" s="12"/>
      <c r="K18" s="12"/>
      <c r="L18" s="106">
        <v>21771850</v>
      </c>
      <c r="M18" s="70">
        <v>0</v>
      </c>
      <c r="N18" s="55">
        <f>M18/L18%</f>
        <v>0</v>
      </c>
      <c r="O18" s="27"/>
    </row>
    <row r="19" spans="1:15" ht="16.5">
      <c r="A19" s="234"/>
      <c r="B19" s="234"/>
      <c r="C19" s="234"/>
      <c r="D19" s="234"/>
      <c r="E19" s="234"/>
      <c r="F19" s="234" t="s">
        <v>48</v>
      </c>
      <c r="G19" s="234"/>
      <c r="H19" s="234"/>
      <c r="I19" s="234"/>
      <c r="J19" s="234"/>
      <c r="K19" s="234"/>
      <c r="L19" s="235">
        <f>L18</f>
        <v>21771850</v>
      </c>
      <c r="M19" s="235"/>
      <c r="N19" s="236">
        <f>N18</f>
        <v>0</v>
      </c>
      <c r="O19" s="234"/>
    </row>
    <row r="22" spans="1:15" ht="18">
      <c r="A22" s="245" t="s">
        <v>67</v>
      </c>
      <c r="B22" s="245"/>
      <c r="C22" s="245"/>
      <c r="D22" s="245"/>
      <c r="E22" s="245"/>
      <c r="F22" s="245"/>
      <c r="G22" s="245"/>
      <c r="H22" s="245"/>
      <c r="I22" s="245"/>
      <c r="J22" s="245"/>
      <c r="K22" s="245"/>
      <c r="L22" s="245"/>
      <c r="M22" s="245"/>
      <c r="N22" s="245"/>
      <c r="O22" s="245"/>
    </row>
    <row r="23" spans="1:15" ht="16.5">
      <c r="A23" s="73"/>
      <c r="B23" s="73"/>
      <c r="C23" s="73"/>
      <c r="D23" s="73"/>
      <c r="E23" s="73"/>
      <c r="F23" s="73"/>
      <c r="G23" s="73"/>
      <c r="H23" s="73"/>
      <c r="I23" s="73"/>
      <c r="J23" s="73"/>
      <c r="K23" s="73"/>
      <c r="L23" s="73"/>
      <c r="M23" s="73"/>
      <c r="N23" s="73"/>
      <c r="O23" s="73"/>
    </row>
    <row r="24" spans="1:15" ht="16.5">
      <c r="A24" s="22" t="s">
        <v>71</v>
      </c>
      <c r="B24" s="22"/>
      <c r="C24" s="22"/>
      <c r="D24" s="22"/>
      <c r="E24" s="22"/>
      <c r="F24" s="22" t="s">
        <v>440</v>
      </c>
      <c r="G24" s="22"/>
      <c r="H24" s="23"/>
      <c r="I24" s="24"/>
      <c r="J24" s="24"/>
      <c r="K24" s="24"/>
      <c r="L24" s="24"/>
      <c r="M24" s="24"/>
      <c r="N24" s="24"/>
      <c r="O24" s="24"/>
    </row>
    <row r="25" spans="1:12" ht="16.5">
      <c r="A25" s="22" t="s">
        <v>31</v>
      </c>
      <c r="B25" s="22"/>
      <c r="C25" s="22"/>
      <c r="D25" s="22"/>
      <c r="E25" s="22"/>
      <c r="F25" s="22" t="s">
        <v>431</v>
      </c>
      <c r="G25" s="22"/>
      <c r="H25" s="23"/>
      <c r="I25" s="24"/>
      <c r="J25" s="24"/>
      <c r="K25" s="24"/>
      <c r="L25" s="24"/>
    </row>
    <row r="26" spans="1:12" ht="16.5">
      <c r="A26" s="8" t="s">
        <v>74</v>
      </c>
      <c r="B26" s="20"/>
      <c r="C26" s="8"/>
      <c r="D26" s="20"/>
      <c r="E26" s="20"/>
      <c r="F26" s="21" t="s">
        <v>429</v>
      </c>
      <c r="G26" s="21"/>
      <c r="H26" s="21"/>
      <c r="L26"/>
    </row>
    <row r="27" spans="1:15" ht="15">
      <c r="A27" s="242" t="s">
        <v>8</v>
      </c>
      <c r="B27" s="242"/>
      <c r="C27" s="242"/>
      <c r="D27" s="242"/>
      <c r="E27" s="242"/>
      <c r="F27" s="39" t="s">
        <v>9</v>
      </c>
      <c r="G27" s="242" t="s">
        <v>10</v>
      </c>
      <c r="H27" s="242"/>
      <c r="I27" s="242"/>
      <c r="J27" s="242"/>
      <c r="K27" s="242"/>
      <c r="L27" s="242" t="s">
        <v>11</v>
      </c>
      <c r="M27" s="242"/>
      <c r="N27" s="242"/>
      <c r="O27" s="243" t="s">
        <v>26</v>
      </c>
    </row>
    <row r="28" spans="1:15" ht="53.25">
      <c r="A28" s="39" t="s">
        <v>161</v>
      </c>
      <c r="B28" s="39" t="s">
        <v>13</v>
      </c>
      <c r="C28" s="39" t="s">
        <v>14</v>
      </c>
      <c r="D28" s="39" t="s">
        <v>15</v>
      </c>
      <c r="E28" s="39" t="s">
        <v>16</v>
      </c>
      <c r="F28" s="39" t="s">
        <v>64</v>
      </c>
      <c r="G28" s="39" t="s">
        <v>17</v>
      </c>
      <c r="H28" s="40" t="s">
        <v>18</v>
      </c>
      <c r="I28" s="40" t="s">
        <v>19</v>
      </c>
      <c r="J28" s="40" t="s">
        <v>20</v>
      </c>
      <c r="K28" s="40" t="s">
        <v>21</v>
      </c>
      <c r="L28" s="41" t="s">
        <v>22</v>
      </c>
      <c r="M28" s="42" t="s">
        <v>23</v>
      </c>
      <c r="N28" s="42" t="s">
        <v>24</v>
      </c>
      <c r="O28" s="244"/>
    </row>
    <row r="29" spans="1:15" ht="16.5">
      <c r="A29" s="5">
        <v>1</v>
      </c>
      <c r="B29" s="5">
        <v>2</v>
      </c>
      <c r="C29" s="5">
        <v>3</v>
      </c>
      <c r="D29" s="5">
        <v>4</v>
      </c>
      <c r="E29" s="5">
        <v>5</v>
      </c>
      <c r="F29" s="5">
        <v>6</v>
      </c>
      <c r="G29" s="5">
        <v>7</v>
      </c>
      <c r="H29" s="5">
        <v>8</v>
      </c>
      <c r="I29" s="5">
        <v>9</v>
      </c>
      <c r="J29" s="5">
        <v>10</v>
      </c>
      <c r="K29" s="5">
        <v>11</v>
      </c>
      <c r="L29" s="5">
        <v>12</v>
      </c>
      <c r="M29" s="5">
        <v>13</v>
      </c>
      <c r="N29" s="5">
        <v>14</v>
      </c>
      <c r="O29" s="5">
        <v>15</v>
      </c>
    </row>
    <row r="30" spans="1:15" ht="68.25" customHeight="1">
      <c r="A30" s="68" t="s">
        <v>92</v>
      </c>
      <c r="B30" s="12" t="s">
        <v>25</v>
      </c>
      <c r="C30" s="12" t="s">
        <v>25</v>
      </c>
      <c r="D30" s="12" t="s">
        <v>25</v>
      </c>
      <c r="E30" s="12" t="s">
        <v>25</v>
      </c>
      <c r="F30" s="105" t="s">
        <v>162</v>
      </c>
      <c r="G30" s="27"/>
      <c r="H30" s="12"/>
      <c r="I30" s="12" t="s">
        <v>25</v>
      </c>
      <c r="J30" s="12"/>
      <c r="K30" s="12"/>
      <c r="L30" s="111">
        <v>750000000</v>
      </c>
      <c r="M30" s="70">
        <v>0</v>
      </c>
      <c r="N30" s="55">
        <f>M30/L30%</f>
        <v>0</v>
      </c>
      <c r="O30" s="27"/>
    </row>
    <row r="31" spans="1:15" ht="69" customHeight="1">
      <c r="A31" s="68" t="s">
        <v>164</v>
      </c>
      <c r="B31" s="110" t="s">
        <v>25</v>
      </c>
      <c r="C31" s="110" t="s">
        <v>25</v>
      </c>
      <c r="D31" s="110" t="s">
        <v>25</v>
      </c>
      <c r="E31" s="110" t="s">
        <v>25</v>
      </c>
      <c r="F31" s="105" t="s">
        <v>163</v>
      </c>
      <c r="G31" s="27"/>
      <c r="H31" s="12"/>
      <c r="I31" s="12" t="s">
        <v>25</v>
      </c>
      <c r="J31" s="12"/>
      <c r="K31" s="12"/>
      <c r="L31" s="2">
        <v>9094787</v>
      </c>
      <c r="M31" s="70"/>
      <c r="N31" s="55">
        <f>M31/L31%</f>
        <v>0</v>
      </c>
      <c r="O31" s="27"/>
    </row>
    <row r="32" spans="1:15" ht="16.5">
      <c r="A32" s="234"/>
      <c r="B32" s="234"/>
      <c r="C32" s="234"/>
      <c r="D32" s="234"/>
      <c r="E32" s="234"/>
      <c r="F32" s="234" t="s">
        <v>48</v>
      </c>
      <c r="G32" s="234"/>
      <c r="H32" s="234"/>
      <c r="I32" s="234"/>
      <c r="J32" s="234"/>
      <c r="K32" s="234"/>
      <c r="L32" s="235">
        <f>L31+L30</f>
        <v>759094787</v>
      </c>
      <c r="M32" s="235"/>
      <c r="N32" s="236">
        <f>N31+N30</f>
        <v>0</v>
      </c>
      <c r="O32" s="234"/>
    </row>
    <row r="34" spans="1:15" ht="18">
      <c r="A34" s="245" t="s">
        <v>165</v>
      </c>
      <c r="B34" s="245"/>
      <c r="C34" s="245"/>
      <c r="D34" s="245"/>
      <c r="E34" s="245"/>
      <c r="F34" s="245"/>
      <c r="G34" s="245"/>
      <c r="H34" s="245"/>
      <c r="I34" s="245"/>
      <c r="J34" s="245"/>
      <c r="K34" s="245"/>
      <c r="L34" s="245"/>
      <c r="M34" s="245"/>
      <c r="N34" s="245"/>
      <c r="O34" s="245"/>
    </row>
    <row r="35" spans="1:15" ht="16.5">
      <c r="A35" s="73"/>
      <c r="B35" s="73"/>
      <c r="C35" s="73"/>
      <c r="D35" s="73"/>
      <c r="E35" s="73"/>
      <c r="F35" s="73"/>
      <c r="G35" s="73"/>
      <c r="H35" s="73"/>
      <c r="I35" s="73"/>
      <c r="J35" s="73"/>
      <c r="K35" s="73"/>
      <c r="L35" s="73"/>
      <c r="M35" s="73"/>
      <c r="N35" s="73"/>
      <c r="O35" s="73"/>
    </row>
    <row r="36" spans="1:15" ht="16.5">
      <c r="A36" s="22" t="s">
        <v>166</v>
      </c>
      <c r="B36" s="22"/>
      <c r="C36" s="22"/>
      <c r="D36" s="22"/>
      <c r="E36" s="22"/>
      <c r="F36" s="22" t="s">
        <v>42</v>
      </c>
      <c r="G36" s="22"/>
      <c r="H36" s="23"/>
      <c r="I36" s="24"/>
      <c r="J36" s="24"/>
      <c r="K36" s="24"/>
      <c r="L36" s="24"/>
      <c r="M36" s="24"/>
      <c r="N36" s="24"/>
      <c r="O36" s="24"/>
    </row>
    <row r="37" spans="1:12" ht="16.5">
      <c r="A37" s="22" t="s">
        <v>31</v>
      </c>
      <c r="B37" s="22"/>
      <c r="C37" s="22"/>
      <c r="D37" s="22"/>
      <c r="E37" s="22"/>
      <c r="F37" s="22" t="s">
        <v>431</v>
      </c>
      <c r="G37" s="22"/>
      <c r="H37" s="23"/>
      <c r="I37" s="24"/>
      <c r="J37" s="24"/>
      <c r="K37" s="24"/>
      <c r="L37" s="24"/>
    </row>
    <row r="38" spans="1:12" ht="16.5">
      <c r="A38" s="8" t="s">
        <v>74</v>
      </c>
      <c r="B38" s="20"/>
      <c r="C38" s="8"/>
      <c r="D38" s="20"/>
      <c r="E38" s="20"/>
      <c r="F38" s="21" t="s">
        <v>429</v>
      </c>
      <c r="G38" s="21"/>
      <c r="H38" s="21"/>
      <c r="L38"/>
    </row>
    <row r="39" spans="1:15" ht="15">
      <c r="A39" s="242" t="s">
        <v>8</v>
      </c>
      <c r="B39" s="242"/>
      <c r="C39" s="242"/>
      <c r="D39" s="242"/>
      <c r="E39" s="242"/>
      <c r="F39" s="39" t="s">
        <v>9</v>
      </c>
      <c r="G39" s="242" t="s">
        <v>10</v>
      </c>
      <c r="H39" s="242"/>
      <c r="I39" s="242"/>
      <c r="J39" s="242"/>
      <c r="K39" s="242"/>
      <c r="L39" s="242" t="s">
        <v>11</v>
      </c>
      <c r="M39" s="242"/>
      <c r="N39" s="242"/>
      <c r="O39" s="243" t="s">
        <v>26</v>
      </c>
    </row>
    <row r="40" spans="1:15" ht="53.25">
      <c r="A40" s="39" t="s">
        <v>161</v>
      </c>
      <c r="B40" s="39" t="s">
        <v>13</v>
      </c>
      <c r="C40" s="39" t="s">
        <v>14</v>
      </c>
      <c r="D40" s="39" t="s">
        <v>15</v>
      </c>
      <c r="E40" s="39" t="s">
        <v>16</v>
      </c>
      <c r="F40" s="39" t="s">
        <v>64</v>
      </c>
      <c r="G40" s="39" t="s">
        <v>17</v>
      </c>
      <c r="H40" s="40" t="s">
        <v>18</v>
      </c>
      <c r="I40" s="40" t="s">
        <v>19</v>
      </c>
      <c r="J40" s="40" t="s">
        <v>20</v>
      </c>
      <c r="K40" s="40" t="s">
        <v>21</v>
      </c>
      <c r="L40" s="41" t="s">
        <v>22</v>
      </c>
      <c r="M40" s="42" t="s">
        <v>23</v>
      </c>
      <c r="N40" s="42" t="s">
        <v>24</v>
      </c>
      <c r="O40" s="244"/>
    </row>
    <row r="41" spans="1:15" ht="16.5">
      <c r="A41" s="5">
        <v>1</v>
      </c>
      <c r="B41" s="5">
        <v>2</v>
      </c>
      <c r="C41" s="5">
        <v>3</v>
      </c>
      <c r="D41" s="5">
        <v>4</v>
      </c>
      <c r="E41" s="5">
        <v>5</v>
      </c>
      <c r="F41" s="5">
        <v>6</v>
      </c>
      <c r="G41" s="5">
        <v>7</v>
      </c>
      <c r="H41" s="5">
        <v>8</v>
      </c>
      <c r="I41" s="5">
        <v>9</v>
      </c>
      <c r="J41" s="5">
        <v>10</v>
      </c>
      <c r="K41" s="5">
        <v>11</v>
      </c>
      <c r="L41" s="5">
        <v>12</v>
      </c>
      <c r="M41" s="5">
        <v>13</v>
      </c>
      <c r="N41" s="5">
        <v>14</v>
      </c>
      <c r="O41" s="5">
        <v>15</v>
      </c>
    </row>
    <row r="42" spans="1:15" ht="62.25" customHeight="1">
      <c r="A42" s="68" t="s">
        <v>49</v>
      </c>
      <c r="B42" s="12" t="s">
        <v>25</v>
      </c>
      <c r="C42" s="12" t="s">
        <v>25</v>
      </c>
      <c r="D42" s="12" t="s">
        <v>25</v>
      </c>
      <c r="E42" s="12" t="s">
        <v>25</v>
      </c>
      <c r="F42" s="105" t="s">
        <v>167</v>
      </c>
      <c r="G42" s="27"/>
      <c r="H42" s="12"/>
      <c r="I42" s="12" t="s">
        <v>25</v>
      </c>
      <c r="J42" s="12"/>
      <c r="K42" s="12"/>
      <c r="L42" s="106">
        <v>30000000</v>
      </c>
      <c r="M42" s="70"/>
      <c r="N42" s="55">
        <f>M42/L42%</f>
        <v>0</v>
      </c>
      <c r="O42" s="27"/>
    </row>
    <row r="43" spans="1:15" ht="16.5">
      <c r="A43" s="37"/>
      <c r="B43" s="37"/>
      <c r="C43" s="37"/>
      <c r="D43" s="37"/>
      <c r="E43" s="37"/>
      <c r="F43" s="37" t="s">
        <v>48</v>
      </c>
      <c r="G43" s="37"/>
      <c r="H43" s="37"/>
      <c r="I43" s="37"/>
      <c r="J43" s="37"/>
      <c r="K43" s="37"/>
      <c r="L43" s="38">
        <f>L42</f>
        <v>30000000</v>
      </c>
      <c r="M43" s="38"/>
      <c r="N43" s="45">
        <f>N42</f>
        <v>0</v>
      </c>
      <c r="O43" s="37"/>
    </row>
    <row r="44" ht="37.5" customHeight="1"/>
    <row r="45" spans="1:15" ht="18">
      <c r="A45" s="245" t="s">
        <v>89</v>
      </c>
      <c r="B45" s="245"/>
      <c r="C45" s="245"/>
      <c r="D45" s="245"/>
      <c r="E45" s="245"/>
      <c r="F45" s="245"/>
      <c r="G45" s="245"/>
      <c r="H45" s="245"/>
      <c r="I45" s="245"/>
      <c r="J45" s="245"/>
      <c r="K45" s="245"/>
      <c r="L45" s="245"/>
      <c r="M45" s="245"/>
      <c r="N45" s="245"/>
      <c r="O45" s="245"/>
    </row>
    <row r="46" spans="1:15" ht="16.5">
      <c r="A46" s="73"/>
      <c r="B46" s="73"/>
      <c r="C46" s="73"/>
      <c r="D46" s="73"/>
      <c r="E46" s="73"/>
      <c r="F46" s="73"/>
      <c r="G46" s="73"/>
      <c r="H46" s="73"/>
      <c r="I46" s="73"/>
      <c r="J46" s="73"/>
      <c r="K46" s="73"/>
      <c r="L46" s="73"/>
      <c r="M46" s="73"/>
      <c r="N46" s="73"/>
      <c r="O46" s="73"/>
    </row>
    <row r="47" spans="1:15" ht="16.5">
      <c r="A47" s="22" t="s">
        <v>90</v>
      </c>
      <c r="B47" s="22"/>
      <c r="C47" s="22"/>
      <c r="D47" s="22"/>
      <c r="E47" s="22"/>
      <c r="F47" s="22" t="s">
        <v>309</v>
      </c>
      <c r="G47" s="22"/>
      <c r="H47" s="23"/>
      <c r="I47" s="24"/>
      <c r="J47" s="24"/>
      <c r="K47" s="24"/>
      <c r="L47" s="24"/>
      <c r="M47" s="24"/>
      <c r="N47" s="24"/>
      <c r="O47" s="24"/>
    </row>
    <row r="48" spans="1:12" ht="16.5">
      <c r="A48" s="22" t="s">
        <v>31</v>
      </c>
      <c r="B48" s="22"/>
      <c r="C48" s="22"/>
      <c r="D48" s="22"/>
      <c r="E48" s="22"/>
      <c r="F48" s="22" t="s">
        <v>431</v>
      </c>
      <c r="G48" s="22"/>
      <c r="H48" s="23"/>
      <c r="I48" s="24"/>
      <c r="J48" s="24"/>
      <c r="K48" s="24"/>
      <c r="L48" s="24"/>
    </row>
    <row r="49" spans="1:12" ht="16.5">
      <c r="A49" s="8" t="s">
        <v>74</v>
      </c>
      <c r="B49" s="20"/>
      <c r="C49" s="8"/>
      <c r="D49" s="20"/>
      <c r="E49" s="20"/>
      <c r="F49" s="21" t="s">
        <v>429</v>
      </c>
      <c r="G49" s="21"/>
      <c r="H49" s="21"/>
      <c r="L49"/>
    </row>
    <row r="50" spans="1:15" ht="15">
      <c r="A50" s="242" t="s">
        <v>8</v>
      </c>
      <c r="B50" s="242"/>
      <c r="C50" s="242"/>
      <c r="D50" s="242"/>
      <c r="E50" s="242"/>
      <c r="F50" s="39" t="s">
        <v>9</v>
      </c>
      <c r="G50" s="242" t="s">
        <v>10</v>
      </c>
      <c r="H50" s="242"/>
      <c r="I50" s="242"/>
      <c r="J50" s="242"/>
      <c r="K50" s="242"/>
      <c r="L50" s="242" t="s">
        <v>11</v>
      </c>
      <c r="M50" s="242"/>
      <c r="N50" s="242"/>
      <c r="O50" s="243" t="s">
        <v>26</v>
      </c>
    </row>
    <row r="51" spans="1:15" ht="53.25">
      <c r="A51" s="39" t="s">
        <v>161</v>
      </c>
      <c r="B51" s="39" t="s">
        <v>13</v>
      </c>
      <c r="C51" s="39" t="s">
        <v>14</v>
      </c>
      <c r="D51" s="39" t="s">
        <v>15</v>
      </c>
      <c r="E51" s="39" t="s">
        <v>16</v>
      </c>
      <c r="F51" s="39" t="s">
        <v>64</v>
      </c>
      <c r="G51" s="39" t="s">
        <v>17</v>
      </c>
      <c r="H51" s="40" t="s">
        <v>18</v>
      </c>
      <c r="I51" s="40" t="s">
        <v>19</v>
      </c>
      <c r="J51" s="40" t="s">
        <v>20</v>
      </c>
      <c r="K51" s="40" t="s">
        <v>21</v>
      </c>
      <c r="L51" s="41" t="s">
        <v>22</v>
      </c>
      <c r="M51" s="42" t="s">
        <v>23</v>
      </c>
      <c r="N51" s="42" t="s">
        <v>24</v>
      </c>
      <c r="O51" s="244"/>
    </row>
    <row r="52" spans="1:15" ht="16.5">
      <c r="A52" s="5">
        <v>1</v>
      </c>
      <c r="B52" s="5">
        <v>2</v>
      </c>
      <c r="C52" s="5">
        <v>3</v>
      </c>
      <c r="D52" s="5">
        <v>4</v>
      </c>
      <c r="E52" s="5">
        <v>5</v>
      </c>
      <c r="F52" s="5">
        <v>6</v>
      </c>
      <c r="G52" s="5">
        <v>7</v>
      </c>
      <c r="H52" s="5">
        <v>8</v>
      </c>
      <c r="I52" s="5">
        <v>9</v>
      </c>
      <c r="J52" s="5">
        <v>10</v>
      </c>
      <c r="K52" s="5">
        <v>11</v>
      </c>
      <c r="L52" s="5">
        <v>12</v>
      </c>
      <c r="M52" s="5">
        <v>13</v>
      </c>
      <c r="N52" s="5">
        <v>14</v>
      </c>
      <c r="O52" s="5">
        <v>15</v>
      </c>
    </row>
    <row r="53" spans="1:15" ht="66">
      <c r="A53" s="68" t="s">
        <v>92</v>
      </c>
      <c r="B53" s="110" t="s">
        <v>25</v>
      </c>
      <c r="C53" s="110" t="s">
        <v>25</v>
      </c>
      <c r="D53" s="110" t="s">
        <v>25</v>
      </c>
      <c r="E53" s="110" t="s">
        <v>25</v>
      </c>
      <c r="F53" s="78" t="s">
        <v>168</v>
      </c>
      <c r="G53" s="27"/>
      <c r="H53" s="12"/>
      <c r="I53" s="12" t="s">
        <v>25</v>
      </c>
      <c r="J53" s="12"/>
      <c r="K53" s="12"/>
      <c r="L53" s="91">
        <v>18209588</v>
      </c>
      <c r="M53" s="70"/>
      <c r="N53" s="55">
        <f>M53/L53%</f>
        <v>0</v>
      </c>
      <c r="O53" s="27"/>
    </row>
    <row r="54" spans="1:15" ht="65.25" customHeight="1">
      <c r="A54" s="68" t="s">
        <v>169</v>
      </c>
      <c r="B54" s="110" t="s">
        <v>25</v>
      </c>
      <c r="C54" s="110" t="s">
        <v>25</v>
      </c>
      <c r="D54" s="110" t="s">
        <v>25</v>
      </c>
      <c r="E54" s="110" t="s">
        <v>25</v>
      </c>
      <c r="F54" s="78" t="s">
        <v>425</v>
      </c>
      <c r="G54" s="27"/>
      <c r="H54" s="12"/>
      <c r="I54" s="12"/>
      <c r="J54" s="12"/>
      <c r="K54" s="12"/>
      <c r="L54" s="91">
        <v>4190597</v>
      </c>
      <c r="M54" s="70"/>
      <c r="N54" s="55">
        <f aca="true" t="shared" si="0" ref="N54:N64">M54/L54%</f>
        <v>0</v>
      </c>
      <c r="O54" s="27"/>
    </row>
    <row r="55" spans="1:15" ht="74.25" customHeight="1">
      <c r="A55" s="81" t="s">
        <v>171</v>
      </c>
      <c r="B55" s="110" t="s">
        <v>25</v>
      </c>
      <c r="C55" s="110" t="s">
        <v>25</v>
      </c>
      <c r="D55" s="110" t="s">
        <v>25</v>
      </c>
      <c r="E55" s="110" t="s">
        <v>25</v>
      </c>
      <c r="F55" s="78" t="s">
        <v>170</v>
      </c>
      <c r="G55" s="112"/>
      <c r="H55" s="112"/>
      <c r="I55" s="112"/>
      <c r="J55" s="112"/>
      <c r="K55" s="112"/>
      <c r="L55" s="91">
        <v>11080219</v>
      </c>
      <c r="M55" s="112"/>
      <c r="N55" s="55">
        <f t="shared" si="0"/>
        <v>0</v>
      </c>
      <c r="O55" s="112"/>
    </row>
    <row r="56" spans="1:15" ht="64.5" customHeight="1">
      <c r="A56" s="11" t="s">
        <v>172</v>
      </c>
      <c r="B56" s="110" t="s">
        <v>25</v>
      </c>
      <c r="C56" s="110" t="s">
        <v>25</v>
      </c>
      <c r="D56" s="110" t="s">
        <v>25</v>
      </c>
      <c r="E56" s="110" t="s">
        <v>25</v>
      </c>
      <c r="F56" s="100" t="s">
        <v>427</v>
      </c>
      <c r="G56" s="113"/>
      <c r="H56" s="114"/>
      <c r="I56" s="115"/>
      <c r="J56" s="115"/>
      <c r="K56" s="115"/>
      <c r="L56" s="91">
        <v>7019209</v>
      </c>
      <c r="M56" s="115"/>
      <c r="N56" s="55">
        <f t="shared" si="0"/>
        <v>0</v>
      </c>
      <c r="O56" s="115"/>
    </row>
    <row r="57" spans="1:15" ht="64.5" customHeight="1">
      <c r="A57" s="11" t="s">
        <v>174</v>
      </c>
      <c r="B57" s="110" t="s">
        <v>25</v>
      </c>
      <c r="C57" s="110" t="s">
        <v>25</v>
      </c>
      <c r="D57" s="110" t="s">
        <v>25</v>
      </c>
      <c r="E57" s="110" t="s">
        <v>25</v>
      </c>
      <c r="F57" s="78" t="s">
        <v>173</v>
      </c>
      <c r="G57" s="113"/>
      <c r="H57" s="114"/>
      <c r="I57" s="115"/>
      <c r="J57" s="115"/>
      <c r="K57" s="115"/>
      <c r="L57" s="116">
        <v>6703361</v>
      </c>
      <c r="M57" s="115"/>
      <c r="N57" s="55">
        <f t="shared" si="0"/>
        <v>0</v>
      </c>
      <c r="O57" s="115"/>
    </row>
    <row r="58" spans="1:15" ht="63" customHeight="1">
      <c r="A58" s="107" t="s">
        <v>176</v>
      </c>
      <c r="B58" s="110" t="s">
        <v>25</v>
      </c>
      <c r="C58" s="110" t="s">
        <v>25</v>
      </c>
      <c r="D58" s="110" t="s">
        <v>25</v>
      </c>
      <c r="E58" s="110" t="s">
        <v>25</v>
      </c>
      <c r="F58" s="78" t="s">
        <v>175</v>
      </c>
      <c r="G58" s="108"/>
      <c r="H58" s="108"/>
      <c r="I58" s="108"/>
      <c r="J58" s="108"/>
      <c r="K58" s="108"/>
      <c r="L58" s="116">
        <v>10331633</v>
      </c>
      <c r="M58" s="109"/>
      <c r="N58" s="55">
        <f t="shared" si="0"/>
        <v>0</v>
      </c>
      <c r="O58" s="108"/>
    </row>
    <row r="59" spans="1:15" ht="74.25" customHeight="1">
      <c r="A59" s="107" t="s">
        <v>178</v>
      </c>
      <c r="B59" s="110" t="s">
        <v>25</v>
      </c>
      <c r="C59" s="110" t="s">
        <v>25</v>
      </c>
      <c r="D59" s="110" t="s">
        <v>25</v>
      </c>
      <c r="E59" s="110" t="s">
        <v>25</v>
      </c>
      <c r="F59" s="78" t="s">
        <v>177</v>
      </c>
      <c r="G59" s="108"/>
      <c r="H59" s="108"/>
      <c r="I59" s="108"/>
      <c r="J59" s="108"/>
      <c r="K59" s="108"/>
      <c r="L59" s="117">
        <v>2222395</v>
      </c>
      <c r="M59" s="109"/>
      <c r="N59" s="55">
        <f t="shared" si="0"/>
        <v>0</v>
      </c>
      <c r="O59" s="108"/>
    </row>
    <row r="60" spans="1:15" ht="73.5" customHeight="1">
      <c r="A60" s="107" t="s">
        <v>180</v>
      </c>
      <c r="B60" s="110" t="s">
        <v>25</v>
      </c>
      <c r="C60" s="110" t="s">
        <v>25</v>
      </c>
      <c r="D60" s="110" t="s">
        <v>25</v>
      </c>
      <c r="E60" s="110" t="s">
        <v>25</v>
      </c>
      <c r="F60" s="78" t="s">
        <v>179</v>
      </c>
      <c r="G60" s="108"/>
      <c r="H60" s="108"/>
      <c r="I60" s="108"/>
      <c r="J60" s="108"/>
      <c r="K60" s="108"/>
      <c r="L60" s="117">
        <v>8209588</v>
      </c>
      <c r="M60" s="109"/>
      <c r="N60" s="55">
        <f t="shared" si="0"/>
        <v>0</v>
      </c>
      <c r="O60" s="108"/>
    </row>
    <row r="61" spans="1:15" ht="71.25" customHeight="1">
      <c r="A61" s="107" t="s">
        <v>181</v>
      </c>
      <c r="B61" s="110" t="s">
        <v>25</v>
      </c>
      <c r="C61" s="110" t="s">
        <v>25</v>
      </c>
      <c r="D61" s="110" t="s">
        <v>25</v>
      </c>
      <c r="E61" s="110" t="s">
        <v>25</v>
      </c>
      <c r="F61" s="78" t="s">
        <v>182</v>
      </c>
      <c r="G61" s="108"/>
      <c r="H61" s="108"/>
      <c r="I61" s="108"/>
      <c r="J61" s="108"/>
      <c r="K61" s="108"/>
      <c r="L61" s="117">
        <v>6000000</v>
      </c>
      <c r="M61" s="109"/>
      <c r="N61" s="55">
        <f t="shared" si="0"/>
        <v>0</v>
      </c>
      <c r="O61" s="108"/>
    </row>
    <row r="62" spans="1:15" ht="42" customHeight="1">
      <c r="A62" s="107" t="s">
        <v>184</v>
      </c>
      <c r="B62" s="110" t="s">
        <v>25</v>
      </c>
      <c r="C62" s="110" t="s">
        <v>25</v>
      </c>
      <c r="D62" s="110" t="s">
        <v>25</v>
      </c>
      <c r="E62" s="110" t="s">
        <v>25</v>
      </c>
      <c r="F62" s="78" t="s">
        <v>183</v>
      </c>
      <c r="G62" s="108"/>
      <c r="H62" s="108"/>
      <c r="I62" s="108"/>
      <c r="J62" s="108"/>
      <c r="K62" s="108"/>
      <c r="L62" s="117">
        <v>24166775</v>
      </c>
      <c r="M62" s="109"/>
      <c r="N62" s="55">
        <f t="shared" si="0"/>
        <v>0</v>
      </c>
      <c r="O62" s="108"/>
    </row>
    <row r="63" spans="1:15" ht="78.75" customHeight="1">
      <c r="A63" s="107" t="s">
        <v>186</v>
      </c>
      <c r="B63" s="110" t="s">
        <v>25</v>
      </c>
      <c r="C63" s="110" t="s">
        <v>25</v>
      </c>
      <c r="D63" s="110" t="s">
        <v>25</v>
      </c>
      <c r="E63" s="110" t="s">
        <v>25</v>
      </c>
      <c r="F63" s="78" t="s">
        <v>185</v>
      </c>
      <c r="G63" s="108"/>
      <c r="H63" s="108"/>
      <c r="I63" s="108"/>
      <c r="J63" s="108"/>
      <c r="K63" s="108"/>
      <c r="L63" s="117">
        <v>5000000</v>
      </c>
      <c r="M63" s="109"/>
      <c r="N63" s="55">
        <f t="shared" si="0"/>
        <v>0</v>
      </c>
      <c r="O63" s="108"/>
    </row>
    <row r="64" spans="1:15" ht="61.5" customHeight="1">
      <c r="A64" s="107" t="s">
        <v>188</v>
      </c>
      <c r="B64" s="110" t="s">
        <v>25</v>
      </c>
      <c r="C64" s="110" t="s">
        <v>25</v>
      </c>
      <c r="D64" s="110" t="s">
        <v>25</v>
      </c>
      <c r="E64" s="110" t="s">
        <v>25</v>
      </c>
      <c r="F64" s="78" t="s">
        <v>187</v>
      </c>
      <c r="G64" s="108"/>
      <c r="H64" s="108"/>
      <c r="I64" s="108"/>
      <c r="J64" s="108"/>
      <c r="K64" s="108"/>
      <c r="L64" s="117">
        <v>3000000</v>
      </c>
      <c r="M64" s="109"/>
      <c r="N64" s="55">
        <f t="shared" si="0"/>
        <v>0</v>
      </c>
      <c r="O64" s="108"/>
    </row>
    <row r="65" spans="1:15" ht="16.5">
      <c r="A65" s="118"/>
      <c r="B65" s="118"/>
      <c r="C65" s="118"/>
      <c r="D65" s="118"/>
      <c r="E65" s="118"/>
      <c r="F65" s="118" t="s">
        <v>189</v>
      </c>
      <c r="G65" s="118"/>
      <c r="H65" s="118"/>
      <c r="I65" s="118"/>
      <c r="J65" s="118"/>
      <c r="K65" s="118"/>
      <c r="L65" s="119">
        <f>L64+L63+L62+L61+L60+L59+L58+L57+L56+L55+L54+L53</f>
        <v>106133365</v>
      </c>
      <c r="M65" s="119"/>
      <c r="N65" s="232">
        <f>N64+N62+N61+N60+N59+N58+N57+N56+N55+N54+N53</f>
        <v>0</v>
      </c>
      <c r="O65" s="118"/>
    </row>
    <row r="68" spans="1:15" ht="16.5">
      <c r="A68" s="249" t="s">
        <v>190</v>
      </c>
      <c r="B68" s="249"/>
      <c r="C68" s="249"/>
      <c r="D68" s="249"/>
      <c r="E68" s="249"/>
      <c r="F68" s="249"/>
      <c r="G68" s="249"/>
      <c r="H68" s="249"/>
      <c r="I68" s="249"/>
      <c r="J68" s="249"/>
      <c r="K68" s="249"/>
      <c r="L68" s="249"/>
      <c r="M68" s="249"/>
      <c r="N68" s="249"/>
      <c r="O68" s="249"/>
    </row>
    <row r="69" spans="1:15" ht="16.5">
      <c r="A69" s="120" t="s">
        <v>439</v>
      </c>
      <c r="B69" s="120"/>
      <c r="C69" s="120"/>
      <c r="D69" s="120"/>
      <c r="E69" s="120"/>
      <c r="F69" s="120" t="s">
        <v>386</v>
      </c>
      <c r="G69" s="120"/>
      <c r="H69" s="121"/>
      <c r="I69" s="122"/>
      <c r="J69" s="122"/>
      <c r="K69" s="122"/>
      <c r="L69" s="122"/>
      <c r="M69" s="122"/>
      <c r="N69" s="122"/>
      <c r="O69" s="122"/>
    </row>
    <row r="70" spans="1:15" ht="16.5">
      <c r="A70" s="120" t="s">
        <v>31</v>
      </c>
      <c r="B70" s="120"/>
      <c r="C70" s="120"/>
      <c r="D70" s="120"/>
      <c r="E70" s="120"/>
      <c r="F70" s="120" t="s">
        <v>431</v>
      </c>
      <c r="G70" s="120"/>
      <c r="H70" s="121"/>
      <c r="I70" s="122"/>
      <c r="J70" s="122"/>
      <c r="K70" s="122"/>
      <c r="L70" s="122"/>
      <c r="M70" s="122"/>
      <c r="N70" s="122"/>
      <c r="O70" s="122"/>
    </row>
    <row r="71" spans="1:12" ht="16.5">
      <c r="A71" s="8" t="s">
        <v>74</v>
      </c>
      <c r="B71" s="20"/>
      <c r="C71" s="8"/>
      <c r="D71" s="20"/>
      <c r="E71" s="20"/>
      <c r="F71" s="21" t="s">
        <v>432</v>
      </c>
      <c r="G71" s="21"/>
      <c r="H71" s="21"/>
      <c r="L71"/>
    </row>
    <row r="72" spans="1:15" ht="15">
      <c r="A72" s="242" t="s">
        <v>8</v>
      </c>
      <c r="B72" s="242"/>
      <c r="C72" s="242"/>
      <c r="D72" s="242"/>
      <c r="E72" s="242"/>
      <c r="F72" s="39" t="s">
        <v>9</v>
      </c>
      <c r="G72" s="242" t="s">
        <v>10</v>
      </c>
      <c r="H72" s="242"/>
      <c r="I72" s="242"/>
      <c r="J72" s="242"/>
      <c r="K72" s="242"/>
      <c r="L72" s="242" t="s">
        <v>11</v>
      </c>
      <c r="M72" s="242"/>
      <c r="N72" s="242"/>
      <c r="O72" s="243" t="s">
        <v>26</v>
      </c>
    </row>
    <row r="73" spans="1:15" ht="53.25">
      <c r="A73" s="39" t="s">
        <v>161</v>
      </c>
      <c r="B73" s="39" t="s">
        <v>13</v>
      </c>
      <c r="C73" s="39" t="s">
        <v>14</v>
      </c>
      <c r="D73" s="39" t="s">
        <v>15</v>
      </c>
      <c r="E73" s="39" t="s">
        <v>16</v>
      </c>
      <c r="F73" s="39" t="s">
        <v>64</v>
      </c>
      <c r="G73" s="39" t="s">
        <v>17</v>
      </c>
      <c r="H73" s="40" t="s">
        <v>18</v>
      </c>
      <c r="I73" s="40" t="s">
        <v>19</v>
      </c>
      <c r="J73" s="40" t="s">
        <v>20</v>
      </c>
      <c r="K73" s="40" t="s">
        <v>21</v>
      </c>
      <c r="L73" s="41" t="s">
        <v>22</v>
      </c>
      <c r="M73" s="42" t="s">
        <v>23</v>
      </c>
      <c r="N73" s="42" t="s">
        <v>24</v>
      </c>
      <c r="O73" s="244"/>
    </row>
    <row r="74" spans="1:15" ht="16.5">
      <c r="A74" s="5">
        <v>1</v>
      </c>
      <c r="B74" s="5">
        <v>2</v>
      </c>
      <c r="C74" s="5">
        <v>3</v>
      </c>
      <c r="D74" s="5">
        <v>4</v>
      </c>
      <c r="E74" s="5">
        <v>5</v>
      </c>
      <c r="F74" s="5">
        <v>6</v>
      </c>
      <c r="G74" s="5">
        <v>7</v>
      </c>
      <c r="H74" s="5">
        <v>8</v>
      </c>
      <c r="I74" s="5">
        <v>9</v>
      </c>
      <c r="J74" s="5">
        <v>10</v>
      </c>
      <c r="K74" s="5">
        <v>11</v>
      </c>
      <c r="L74" s="5">
        <v>12</v>
      </c>
      <c r="M74" s="5">
        <v>13</v>
      </c>
      <c r="N74" s="5">
        <v>14</v>
      </c>
      <c r="O74" s="5">
        <v>15</v>
      </c>
    </row>
    <row r="75" spans="1:15" ht="85.5" customHeight="1">
      <c r="A75" s="68" t="s">
        <v>49</v>
      </c>
      <c r="B75" s="12" t="s">
        <v>25</v>
      </c>
      <c r="C75" s="12" t="s">
        <v>25</v>
      </c>
      <c r="D75" s="12" t="s">
        <v>25</v>
      </c>
      <c r="E75" s="12" t="s">
        <v>25</v>
      </c>
      <c r="F75" s="105" t="s">
        <v>194</v>
      </c>
      <c r="G75" s="27"/>
      <c r="H75" s="12"/>
      <c r="I75" s="12" t="s">
        <v>25</v>
      </c>
      <c r="J75" s="12"/>
      <c r="K75" s="12"/>
      <c r="L75" s="106">
        <v>132663900</v>
      </c>
      <c r="M75" s="70"/>
      <c r="N75" s="55">
        <f>M75/L75%</f>
        <v>0</v>
      </c>
      <c r="O75" s="27"/>
    </row>
    <row r="76" spans="1:15" ht="16.5">
      <c r="A76" s="37"/>
      <c r="B76" s="37"/>
      <c r="C76" s="37"/>
      <c r="D76" s="37"/>
      <c r="E76" s="37"/>
      <c r="F76" s="37" t="s">
        <v>48</v>
      </c>
      <c r="G76" s="37"/>
      <c r="H76" s="37"/>
      <c r="I76" s="37"/>
      <c r="J76" s="37"/>
      <c r="K76" s="37"/>
      <c r="L76" s="38">
        <f>L75</f>
        <v>132663900</v>
      </c>
      <c r="M76" s="38"/>
      <c r="N76" s="45">
        <f>N75</f>
        <v>0</v>
      </c>
      <c r="O76" s="37"/>
    </row>
    <row r="79" spans="1:15" ht="16.5">
      <c r="A79" s="249" t="s">
        <v>424</v>
      </c>
      <c r="B79" s="249"/>
      <c r="C79" s="249"/>
      <c r="D79" s="249"/>
      <c r="E79" s="249"/>
      <c r="F79" s="249"/>
      <c r="G79" s="249"/>
      <c r="H79" s="249"/>
      <c r="I79" s="249"/>
      <c r="J79" s="249"/>
      <c r="K79" s="249"/>
      <c r="L79" s="249"/>
      <c r="M79" s="249"/>
      <c r="N79" s="249"/>
      <c r="O79" s="249"/>
    </row>
    <row r="80" spans="1:15" ht="16.5">
      <c r="A80" s="120" t="s">
        <v>438</v>
      </c>
      <c r="B80" s="120"/>
      <c r="C80" s="120"/>
      <c r="D80" s="120"/>
      <c r="E80" s="120"/>
      <c r="F80" s="120" t="s">
        <v>192</v>
      </c>
      <c r="G80" s="120"/>
      <c r="H80" s="121"/>
      <c r="I80" s="122"/>
      <c r="J80" s="122"/>
      <c r="K80" s="122"/>
      <c r="L80" s="122"/>
      <c r="M80" s="122"/>
      <c r="N80" s="122"/>
      <c r="O80" s="122"/>
    </row>
    <row r="81" spans="1:15" ht="16.5">
      <c r="A81" s="120" t="s">
        <v>193</v>
      </c>
      <c r="B81" s="120"/>
      <c r="C81" s="120"/>
      <c r="D81" s="120"/>
      <c r="E81" s="120"/>
      <c r="F81" s="120" t="s">
        <v>428</v>
      </c>
      <c r="G81" s="120"/>
      <c r="H81" s="121"/>
      <c r="I81" s="122"/>
      <c r="J81" s="122"/>
      <c r="K81" s="122"/>
      <c r="L81" s="122"/>
      <c r="M81" s="122"/>
      <c r="N81" s="122"/>
      <c r="O81" s="122"/>
    </row>
    <row r="82" spans="1:12" ht="16.5">
      <c r="A82" s="8" t="s">
        <v>74</v>
      </c>
      <c r="B82" s="20"/>
      <c r="C82" s="8"/>
      <c r="D82" s="20"/>
      <c r="E82" s="20"/>
      <c r="F82" s="21" t="s">
        <v>432</v>
      </c>
      <c r="G82" s="21"/>
      <c r="H82" s="21"/>
      <c r="L82"/>
    </row>
    <row r="83" spans="1:15" ht="15" customHeight="1">
      <c r="A83" s="242" t="s">
        <v>8</v>
      </c>
      <c r="B83" s="242"/>
      <c r="C83" s="242"/>
      <c r="D83" s="242"/>
      <c r="E83" s="242"/>
      <c r="F83" s="39" t="s">
        <v>9</v>
      </c>
      <c r="G83" s="250" t="s">
        <v>10</v>
      </c>
      <c r="H83" s="251"/>
      <c r="I83" s="251"/>
      <c r="J83" s="251"/>
      <c r="K83" s="252"/>
      <c r="L83" s="242" t="s">
        <v>11</v>
      </c>
      <c r="M83" s="242"/>
      <c r="N83" s="242"/>
      <c r="O83" s="243" t="s">
        <v>26</v>
      </c>
    </row>
    <row r="84" spans="1:15" ht="45.75" customHeight="1">
      <c r="A84" s="39" t="s">
        <v>161</v>
      </c>
      <c r="B84" s="39" t="s">
        <v>13</v>
      </c>
      <c r="C84" s="39" t="s">
        <v>14</v>
      </c>
      <c r="D84" s="39" t="s">
        <v>15</v>
      </c>
      <c r="E84" s="39" t="s">
        <v>16</v>
      </c>
      <c r="F84" s="39" t="s">
        <v>64</v>
      </c>
      <c r="G84" s="39" t="s">
        <v>17</v>
      </c>
      <c r="H84" s="40" t="s">
        <v>18</v>
      </c>
      <c r="I84" s="40" t="s">
        <v>19</v>
      </c>
      <c r="J84" s="40" t="s">
        <v>20</v>
      </c>
      <c r="K84" s="40" t="s">
        <v>21</v>
      </c>
      <c r="L84" s="41" t="s">
        <v>22</v>
      </c>
      <c r="M84" s="42" t="s">
        <v>23</v>
      </c>
      <c r="N84" s="42" t="s">
        <v>24</v>
      </c>
      <c r="O84" s="244"/>
    </row>
    <row r="85" spans="1:15" ht="16.5">
      <c r="A85" s="5">
        <v>1</v>
      </c>
      <c r="B85" s="5">
        <v>2</v>
      </c>
      <c r="C85" s="5">
        <v>3</v>
      </c>
      <c r="D85" s="5">
        <v>4</v>
      </c>
      <c r="E85" s="5">
        <v>5</v>
      </c>
      <c r="F85" s="5">
        <v>6</v>
      </c>
      <c r="G85" s="5">
        <v>7</v>
      </c>
      <c r="H85" s="5">
        <v>8</v>
      </c>
      <c r="I85" s="5">
        <v>9</v>
      </c>
      <c r="J85" s="5">
        <v>10</v>
      </c>
      <c r="K85" s="5">
        <v>11</v>
      </c>
      <c r="L85" s="5">
        <v>12</v>
      </c>
      <c r="M85" s="5">
        <v>13</v>
      </c>
      <c r="N85" s="5">
        <v>14</v>
      </c>
      <c r="O85" s="5">
        <v>15</v>
      </c>
    </row>
    <row r="86" spans="1:15" ht="93.75" customHeight="1">
      <c r="A86" s="68" t="s">
        <v>49</v>
      </c>
      <c r="B86" s="123" t="s">
        <v>25</v>
      </c>
      <c r="C86" s="123" t="s">
        <v>25</v>
      </c>
      <c r="D86" s="123" t="s">
        <v>25</v>
      </c>
      <c r="E86" s="123" t="s">
        <v>25</v>
      </c>
      <c r="F86" s="124" t="s">
        <v>195</v>
      </c>
      <c r="G86" s="27"/>
      <c r="H86" s="12"/>
      <c r="I86" s="12" t="s">
        <v>25</v>
      </c>
      <c r="J86" s="12"/>
      <c r="K86" s="12"/>
      <c r="L86" s="125">
        <v>15717750</v>
      </c>
      <c r="M86" s="70"/>
      <c r="N86" s="55">
        <f>M86/L86%</f>
        <v>0</v>
      </c>
      <c r="O86" s="27"/>
    </row>
    <row r="87" spans="1:15" ht="16.5">
      <c r="A87" s="37"/>
      <c r="B87" s="37"/>
      <c r="C87" s="37"/>
      <c r="D87" s="37"/>
      <c r="E87" s="37"/>
      <c r="F87" s="37" t="s">
        <v>48</v>
      </c>
      <c r="G87" s="37"/>
      <c r="H87" s="37"/>
      <c r="I87" s="37"/>
      <c r="J87" s="37"/>
      <c r="K87" s="37"/>
      <c r="L87" s="38">
        <f>L86</f>
        <v>15717750</v>
      </c>
      <c r="M87" s="38"/>
      <c r="N87" s="45">
        <f>N86</f>
        <v>0</v>
      </c>
      <c r="O87" s="37"/>
    </row>
    <row r="90" spans="1:15" ht="18">
      <c r="A90" s="245" t="s">
        <v>196</v>
      </c>
      <c r="B90" s="245"/>
      <c r="C90" s="245"/>
      <c r="D90" s="245"/>
      <c r="E90" s="245"/>
      <c r="F90" s="245"/>
      <c r="G90" s="245"/>
      <c r="H90" s="245"/>
      <c r="I90" s="245"/>
      <c r="J90" s="245"/>
      <c r="K90" s="245"/>
      <c r="L90" s="245"/>
      <c r="M90" s="245"/>
      <c r="N90" s="245"/>
      <c r="O90" s="245"/>
    </row>
    <row r="91" spans="1:15" ht="16.5">
      <c r="A91" s="73"/>
      <c r="B91" s="73"/>
      <c r="C91" s="73"/>
      <c r="D91" s="73"/>
      <c r="E91" s="73"/>
      <c r="F91" s="73"/>
      <c r="G91" s="73"/>
      <c r="H91" s="73"/>
      <c r="I91" s="73"/>
      <c r="J91" s="73"/>
      <c r="K91" s="73"/>
      <c r="L91" s="73"/>
      <c r="M91" s="73"/>
      <c r="N91" s="73"/>
      <c r="O91" s="73"/>
    </row>
    <row r="92" spans="1:15" ht="16.5">
      <c r="A92" s="30" t="s">
        <v>197</v>
      </c>
      <c r="B92" s="22"/>
      <c r="C92" s="22"/>
      <c r="D92" s="22"/>
      <c r="E92" s="22"/>
      <c r="F92" s="22" t="s">
        <v>191</v>
      </c>
      <c r="G92" s="22"/>
      <c r="H92" s="23"/>
      <c r="I92" s="24"/>
      <c r="J92" s="24"/>
      <c r="K92" s="24"/>
      <c r="L92" s="24"/>
      <c r="M92" s="24"/>
      <c r="N92" s="24"/>
      <c r="O92" s="24"/>
    </row>
    <row r="93" spans="1:12" ht="16.5">
      <c r="A93" s="22" t="s">
        <v>193</v>
      </c>
      <c r="B93" s="22"/>
      <c r="C93" s="22"/>
      <c r="D93" s="22"/>
      <c r="E93" s="22"/>
      <c r="F93" s="22" t="s">
        <v>428</v>
      </c>
      <c r="G93" s="22"/>
      <c r="H93" s="23"/>
      <c r="I93" s="24"/>
      <c r="J93" s="24"/>
      <c r="K93" s="24"/>
      <c r="L93" s="24"/>
    </row>
    <row r="94" spans="1:12" ht="16.5">
      <c r="A94" s="8" t="s">
        <v>74</v>
      </c>
      <c r="B94" s="20"/>
      <c r="C94" s="8"/>
      <c r="D94" s="20"/>
      <c r="E94" s="20"/>
      <c r="F94" s="21" t="s">
        <v>429</v>
      </c>
      <c r="G94" s="21"/>
      <c r="H94" s="21"/>
      <c r="L94"/>
    </row>
    <row r="95" spans="1:15" ht="15" customHeight="1">
      <c r="A95" s="242" t="s">
        <v>8</v>
      </c>
      <c r="B95" s="242"/>
      <c r="C95" s="242"/>
      <c r="D95" s="242"/>
      <c r="E95" s="242"/>
      <c r="F95" s="39" t="s">
        <v>9</v>
      </c>
      <c r="G95" s="250" t="s">
        <v>10</v>
      </c>
      <c r="H95" s="251"/>
      <c r="I95" s="251"/>
      <c r="J95" s="251"/>
      <c r="K95" s="252"/>
      <c r="L95" s="242" t="s">
        <v>11</v>
      </c>
      <c r="M95" s="242"/>
      <c r="N95" s="242"/>
      <c r="O95" s="243" t="s">
        <v>26</v>
      </c>
    </row>
    <row r="96" spans="1:15" ht="99.75">
      <c r="A96" s="39" t="s">
        <v>161</v>
      </c>
      <c r="B96" s="39" t="s">
        <v>13</v>
      </c>
      <c r="C96" s="39" t="s">
        <v>14</v>
      </c>
      <c r="D96" s="39" t="s">
        <v>15</v>
      </c>
      <c r="E96" s="39" t="s">
        <v>16</v>
      </c>
      <c r="F96" s="39" t="s">
        <v>64</v>
      </c>
      <c r="G96" s="39" t="s">
        <v>17</v>
      </c>
      <c r="H96" s="40" t="s">
        <v>18</v>
      </c>
      <c r="I96" s="40" t="s">
        <v>19</v>
      </c>
      <c r="J96" s="40" t="s">
        <v>20</v>
      </c>
      <c r="K96" s="40" t="s">
        <v>21</v>
      </c>
      <c r="L96" s="41" t="s">
        <v>22</v>
      </c>
      <c r="M96" s="42" t="s">
        <v>23</v>
      </c>
      <c r="N96" s="42" t="s">
        <v>24</v>
      </c>
      <c r="O96" s="244"/>
    </row>
    <row r="97" spans="1:15" ht="16.5">
      <c r="A97" s="5">
        <v>1</v>
      </c>
      <c r="B97" s="5">
        <v>2</v>
      </c>
      <c r="C97" s="5">
        <v>3</v>
      </c>
      <c r="D97" s="5">
        <v>4</v>
      </c>
      <c r="E97" s="5">
        <v>5</v>
      </c>
      <c r="F97" s="5">
        <v>6</v>
      </c>
      <c r="G97" s="5">
        <v>7</v>
      </c>
      <c r="H97" s="5">
        <v>8</v>
      </c>
      <c r="I97" s="5">
        <v>9</v>
      </c>
      <c r="J97" s="5">
        <v>10</v>
      </c>
      <c r="K97" s="5">
        <v>11</v>
      </c>
      <c r="L97" s="5">
        <v>12</v>
      </c>
      <c r="M97" s="5">
        <v>13</v>
      </c>
      <c r="N97" s="5">
        <v>14</v>
      </c>
      <c r="O97" s="5">
        <v>15</v>
      </c>
    </row>
    <row r="98" spans="1:15" ht="55.5" customHeight="1">
      <c r="A98" s="68" t="s">
        <v>199</v>
      </c>
      <c r="B98" s="123" t="s">
        <v>25</v>
      </c>
      <c r="C98" s="123" t="s">
        <v>25</v>
      </c>
      <c r="D98" s="123" t="s">
        <v>25</v>
      </c>
      <c r="E98" s="123" t="s">
        <v>25</v>
      </c>
      <c r="F98" s="126" t="s">
        <v>198</v>
      </c>
      <c r="G98" s="27"/>
      <c r="H98" s="12"/>
      <c r="I98" s="12" t="s">
        <v>25</v>
      </c>
      <c r="J98" s="12"/>
      <c r="K98" s="12"/>
      <c r="L98" s="127">
        <v>6000000</v>
      </c>
      <c r="M98" s="70"/>
      <c r="N98" s="55">
        <f>M98/L98%</f>
        <v>0</v>
      </c>
      <c r="O98" s="27"/>
    </row>
    <row r="99" spans="1:15" ht="46.5" customHeight="1">
      <c r="A99" s="68" t="s">
        <v>201</v>
      </c>
      <c r="B99" s="123" t="s">
        <v>25</v>
      </c>
      <c r="C99" s="123" t="s">
        <v>25</v>
      </c>
      <c r="D99" s="123" t="s">
        <v>25</v>
      </c>
      <c r="E99" s="123" t="s">
        <v>25</v>
      </c>
      <c r="F99" s="126" t="s">
        <v>200</v>
      </c>
      <c r="G99" s="27"/>
      <c r="H99" s="12"/>
      <c r="I99" s="12" t="s">
        <v>25</v>
      </c>
      <c r="J99" s="12"/>
      <c r="K99" s="12"/>
      <c r="L99" s="127">
        <v>5000000</v>
      </c>
      <c r="M99" s="70"/>
      <c r="N99" s="55">
        <f aca="true" t="shared" si="1" ref="N99:N109">M99/L99%</f>
        <v>0</v>
      </c>
      <c r="O99" s="27"/>
    </row>
    <row r="100" spans="1:15" ht="42" customHeight="1">
      <c r="A100" s="68" t="s">
        <v>202</v>
      </c>
      <c r="B100" s="123" t="s">
        <v>25</v>
      </c>
      <c r="C100" s="123" t="s">
        <v>25</v>
      </c>
      <c r="D100" s="123" t="s">
        <v>25</v>
      </c>
      <c r="E100" s="123" t="s">
        <v>25</v>
      </c>
      <c r="F100" s="126" t="s">
        <v>212</v>
      </c>
      <c r="G100" s="112"/>
      <c r="H100" s="112"/>
      <c r="I100" s="12" t="s">
        <v>25</v>
      </c>
      <c r="J100" s="112"/>
      <c r="K100" s="112"/>
      <c r="L100" s="127">
        <v>4190597</v>
      </c>
      <c r="M100" s="112"/>
      <c r="N100" s="55">
        <f t="shared" si="1"/>
        <v>0</v>
      </c>
      <c r="O100" s="112"/>
    </row>
    <row r="101" spans="1:15" ht="33">
      <c r="A101" s="68" t="s">
        <v>203</v>
      </c>
      <c r="B101" s="123" t="s">
        <v>25</v>
      </c>
      <c r="C101" s="123" t="s">
        <v>25</v>
      </c>
      <c r="D101" s="123" t="s">
        <v>25</v>
      </c>
      <c r="E101" s="123" t="s">
        <v>25</v>
      </c>
      <c r="F101" s="126" t="s">
        <v>213</v>
      </c>
      <c r="G101" s="113"/>
      <c r="H101" s="114"/>
      <c r="I101" s="12" t="s">
        <v>25</v>
      </c>
      <c r="J101" s="115"/>
      <c r="K101" s="115"/>
      <c r="L101" s="128">
        <v>6000000</v>
      </c>
      <c r="M101" s="115"/>
      <c r="N101" s="55">
        <f t="shared" si="1"/>
        <v>0</v>
      </c>
      <c r="O101" s="115"/>
    </row>
    <row r="102" spans="1:15" ht="48" customHeight="1">
      <c r="A102" s="68" t="s">
        <v>204</v>
      </c>
      <c r="B102" s="123" t="s">
        <v>25</v>
      </c>
      <c r="C102" s="123" t="s">
        <v>25</v>
      </c>
      <c r="D102" s="123" t="s">
        <v>25</v>
      </c>
      <c r="E102" s="123" t="s">
        <v>25</v>
      </c>
      <c r="F102" s="126" t="s">
        <v>214</v>
      </c>
      <c r="G102" s="113"/>
      <c r="H102" s="114"/>
      <c r="I102" s="12" t="s">
        <v>25</v>
      </c>
      <c r="J102" s="115"/>
      <c r="K102" s="115"/>
      <c r="L102" s="127">
        <v>5500000</v>
      </c>
      <c r="M102" s="115"/>
      <c r="N102" s="55">
        <f t="shared" si="1"/>
        <v>0</v>
      </c>
      <c r="O102" s="115"/>
    </row>
    <row r="103" spans="1:15" ht="42.75" customHeight="1">
      <c r="A103" s="68" t="s">
        <v>205</v>
      </c>
      <c r="B103" s="123" t="s">
        <v>25</v>
      </c>
      <c r="C103" s="123" t="s">
        <v>25</v>
      </c>
      <c r="D103" s="123" t="s">
        <v>25</v>
      </c>
      <c r="E103" s="123" t="s">
        <v>25</v>
      </c>
      <c r="F103" s="126" t="s">
        <v>215</v>
      </c>
      <c r="G103" s="108"/>
      <c r="H103" s="108"/>
      <c r="I103" s="12" t="s">
        <v>25</v>
      </c>
      <c r="J103" s="108"/>
      <c r="K103" s="108"/>
      <c r="L103" s="127">
        <v>5500000</v>
      </c>
      <c r="M103" s="109"/>
      <c r="N103" s="55">
        <f t="shared" si="1"/>
        <v>0</v>
      </c>
      <c r="O103" s="108"/>
    </row>
    <row r="104" spans="1:15" ht="43.5" customHeight="1">
      <c r="A104" s="68" t="s">
        <v>206</v>
      </c>
      <c r="B104" s="123" t="s">
        <v>25</v>
      </c>
      <c r="C104" s="123" t="s">
        <v>25</v>
      </c>
      <c r="D104" s="123" t="s">
        <v>25</v>
      </c>
      <c r="E104" s="123" t="s">
        <v>25</v>
      </c>
      <c r="F104" s="126" t="s">
        <v>216</v>
      </c>
      <c r="G104" s="108"/>
      <c r="H104" s="108"/>
      <c r="I104" s="12" t="s">
        <v>25</v>
      </c>
      <c r="J104" s="108"/>
      <c r="K104" s="108"/>
      <c r="L104" s="127">
        <v>5000000</v>
      </c>
      <c r="M104" s="109"/>
      <c r="N104" s="55">
        <f t="shared" si="1"/>
        <v>0</v>
      </c>
      <c r="O104" s="108"/>
    </row>
    <row r="105" spans="1:15" ht="38.25" customHeight="1">
      <c r="A105" s="68" t="s">
        <v>207</v>
      </c>
      <c r="B105" s="123" t="s">
        <v>25</v>
      </c>
      <c r="C105" s="123" t="s">
        <v>25</v>
      </c>
      <c r="D105" s="123" t="s">
        <v>25</v>
      </c>
      <c r="E105" s="123" t="s">
        <v>25</v>
      </c>
      <c r="F105" s="126" t="s">
        <v>217</v>
      </c>
      <c r="G105" s="108"/>
      <c r="H105" s="108"/>
      <c r="I105" s="12" t="s">
        <v>25</v>
      </c>
      <c r="J105" s="108"/>
      <c r="K105" s="108"/>
      <c r="L105" s="127">
        <v>5000000</v>
      </c>
      <c r="M105" s="109"/>
      <c r="N105" s="55">
        <f t="shared" si="1"/>
        <v>0</v>
      </c>
      <c r="O105" s="108"/>
    </row>
    <row r="106" spans="1:15" ht="33">
      <c r="A106" s="68" t="s">
        <v>208</v>
      </c>
      <c r="B106" s="123" t="s">
        <v>25</v>
      </c>
      <c r="C106" s="123" t="s">
        <v>25</v>
      </c>
      <c r="D106" s="123" t="s">
        <v>25</v>
      </c>
      <c r="E106" s="123" t="s">
        <v>25</v>
      </c>
      <c r="F106" s="126" t="s">
        <v>218</v>
      </c>
      <c r="G106" s="108"/>
      <c r="H106" s="108"/>
      <c r="I106" s="12" t="s">
        <v>25</v>
      </c>
      <c r="J106" s="108"/>
      <c r="K106" s="108"/>
      <c r="L106" s="127">
        <v>6000000</v>
      </c>
      <c r="M106" s="109"/>
      <c r="N106" s="55">
        <f t="shared" si="1"/>
        <v>0</v>
      </c>
      <c r="O106" s="108"/>
    </row>
    <row r="107" spans="1:15" ht="49.5" customHeight="1">
      <c r="A107" s="68" t="s">
        <v>209</v>
      </c>
      <c r="B107" s="123" t="s">
        <v>25</v>
      </c>
      <c r="C107" s="123" t="s">
        <v>25</v>
      </c>
      <c r="D107" s="123" t="s">
        <v>25</v>
      </c>
      <c r="E107" s="123" t="s">
        <v>25</v>
      </c>
      <c r="F107" s="126" t="s">
        <v>219</v>
      </c>
      <c r="G107" s="108"/>
      <c r="H107" s="108"/>
      <c r="I107" s="12" t="s">
        <v>25</v>
      </c>
      <c r="J107" s="108"/>
      <c r="K107" s="108"/>
      <c r="L107" s="127">
        <v>7000000</v>
      </c>
      <c r="M107" s="109"/>
      <c r="N107" s="55">
        <f t="shared" si="1"/>
        <v>0</v>
      </c>
      <c r="O107" s="108"/>
    </row>
    <row r="108" spans="1:15" ht="42.75" customHeight="1">
      <c r="A108" s="68" t="s">
        <v>210</v>
      </c>
      <c r="B108" s="123" t="s">
        <v>25</v>
      </c>
      <c r="C108" s="123" t="s">
        <v>25</v>
      </c>
      <c r="D108" s="123" t="s">
        <v>25</v>
      </c>
      <c r="E108" s="123" t="s">
        <v>25</v>
      </c>
      <c r="F108" s="126" t="s">
        <v>220</v>
      </c>
      <c r="G108" s="108"/>
      <c r="H108" s="108"/>
      <c r="I108" s="12" t="s">
        <v>25</v>
      </c>
      <c r="J108" s="108"/>
      <c r="K108" s="108"/>
      <c r="L108" s="127">
        <v>5000000</v>
      </c>
      <c r="M108" s="109"/>
      <c r="N108" s="55">
        <f t="shared" si="1"/>
        <v>0</v>
      </c>
      <c r="O108" s="108"/>
    </row>
    <row r="109" spans="1:15" ht="51.75" customHeight="1">
      <c r="A109" s="68" t="s">
        <v>211</v>
      </c>
      <c r="B109" s="123" t="s">
        <v>25</v>
      </c>
      <c r="C109" s="123" t="s">
        <v>25</v>
      </c>
      <c r="D109" s="123" t="s">
        <v>25</v>
      </c>
      <c r="E109" s="123" t="s">
        <v>25</v>
      </c>
      <c r="F109" s="126" t="s">
        <v>221</v>
      </c>
      <c r="G109" s="108"/>
      <c r="H109" s="108"/>
      <c r="I109" s="12" t="s">
        <v>25</v>
      </c>
      <c r="J109" s="108"/>
      <c r="K109" s="238"/>
      <c r="L109" s="129">
        <v>6000000</v>
      </c>
      <c r="M109" s="109"/>
      <c r="N109" s="55">
        <f t="shared" si="1"/>
        <v>0</v>
      </c>
      <c r="O109" s="108"/>
    </row>
    <row r="110" spans="1:15" ht="16.5">
      <c r="A110" s="178"/>
      <c r="B110" s="178"/>
      <c r="C110" s="178"/>
      <c r="D110" s="178"/>
      <c r="E110" s="178"/>
      <c r="F110" s="178" t="s">
        <v>189</v>
      </c>
      <c r="G110" s="178"/>
      <c r="H110" s="178"/>
      <c r="I110" s="178"/>
      <c r="J110" s="178"/>
      <c r="K110" s="178"/>
      <c r="L110" s="179">
        <f>L109+L108+L107+L106+L105+L104+L103+L101+L102+L100+L99+L98</f>
        <v>66190597</v>
      </c>
      <c r="M110" s="179"/>
      <c r="N110" s="181">
        <f>N109+N108+N107+N106+N105+N104+N103+N102+N101+N100+N99+N98</f>
        <v>0</v>
      </c>
      <c r="O110" s="178"/>
    </row>
    <row r="113" spans="1:15" ht="18">
      <c r="A113" s="245" t="s">
        <v>224</v>
      </c>
      <c r="B113" s="245"/>
      <c r="C113" s="245"/>
      <c r="D113" s="245"/>
      <c r="E113" s="245"/>
      <c r="F113" s="245"/>
      <c r="G113" s="245"/>
      <c r="H113" s="245"/>
      <c r="I113" s="245"/>
      <c r="J113" s="245"/>
      <c r="K113" s="245"/>
      <c r="L113" s="245"/>
      <c r="M113" s="245"/>
      <c r="N113" s="245"/>
      <c r="O113" s="245"/>
    </row>
    <row r="114" spans="1:15" ht="16.5">
      <c r="A114" s="73"/>
      <c r="B114" s="73"/>
      <c r="C114" s="73"/>
      <c r="D114" s="73"/>
      <c r="E114" s="73"/>
      <c r="F114" s="73"/>
      <c r="G114" s="73"/>
      <c r="H114" s="73"/>
      <c r="I114" s="73"/>
      <c r="J114" s="73"/>
      <c r="K114" s="73"/>
      <c r="L114" s="73"/>
      <c r="M114" s="73"/>
      <c r="N114" s="73"/>
      <c r="O114" s="73"/>
    </row>
    <row r="115" spans="1:15" ht="16.5">
      <c r="A115" s="22" t="s">
        <v>223</v>
      </c>
      <c r="B115" s="22"/>
      <c r="C115" s="22"/>
      <c r="D115" s="22"/>
      <c r="E115" s="22"/>
      <c r="F115" s="22" t="s">
        <v>222</v>
      </c>
      <c r="G115" s="22"/>
      <c r="H115" s="23"/>
      <c r="I115" s="24"/>
      <c r="J115" s="24"/>
      <c r="K115" s="24"/>
      <c r="L115" s="24"/>
      <c r="M115" s="24"/>
      <c r="N115" s="24"/>
      <c r="O115" s="24"/>
    </row>
    <row r="116" spans="1:12" ht="16.5">
      <c r="A116" s="22" t="s">
        <v>31</v>
      </c>
      <c r="B116" s="22"/>
      <c r="C116" s="22"/>
      <c r="D116" s="22"/>
      <c r="E116" s="22"/>
      <c r="F116" s="22" t="s">
        <v>431</v>
      </c>
      <c r="G116" s="22"/>
      <c r="H116" s="23"/>
      <c r="I116" s="24"/>
      <c r="J116" s="24"/>
      <c r="K116" s="24"/>
      <c r="L116" s="24"/>
    </row>
    <row r="117" spans="1:12" ht="16.5">
      <c r="A117" s="8" t="s">
        <v>74</v>
      </c>
      <c r="B117" s="20"/>
      <c r="C117" s="8"/>
      <c r="D117" s="20"/>
      <c r="E117" s="20"/>
      <c r="F117" s="21" t="s">
        <v>432</v>
      </c>
      <c r="G117" s="21"/>
      <c r="H117" s="21"/>
      <c r="L117"/>
    </row>
    <row r="118" spans="1:15" ht="15">
      <c r="A118" s="242" t="s">
        <v>8</v>
      </c>
      <c r="B118" s="242"/>
      <c r="C118" s="242"/>
      <c r="D118" s="242"/>
      <c r="E118" s="242"/>
      <c r="F118" s="39" t="s">
        <v>9</v>
      </c>
      <c r="G118" s="250" t="s">
        <v>10</v>
      </c>
      <c r="H118" s="251"/>
      <c r="I118" s="251"/>
      <c r="J118" s="251"/>
      <c r="K118" s="252"/>
      <c r="L118" s="242" t="s">
        <v>11</v>
      </c>
      <c r="M118" s="242"/>
      <c r="N118" s="242"/>
      <c r="O118" s="243" t="s">
        <v>26</v>
      </c>
    </row>
    <row r="119" spans="1:15" ht="53.25">
      <c r="A119" s="39" t="s">
        <v>161</v>
      </c>
      <c r="B119" s="39" t="s">
        <v>13</v>
      </c>
      <c r="C119" s="39" t="s">
        <v>14</v>
      </c>
      <c r="D119" s="39" t="s">
        <v>15</v>
      </c>
      <c r="E119" s="39" t="s">
        <v>16</v>
      </c>
      <c r="F119" s="39" t="s">
        <v>64</v>
      </c>
      <c r="G119" s="39" t="s">
        <v>17</v>
      </c>
      <c r="H119" s="40" t="s">
        <v>18</v>
      </c>
      <c r="I119" s="40" t="s">
        <v>19</v>
      </c>
      <c r="J119" s="40" t="s">
        <v>20</v>
      </c>
      <c r="K119" s="40" t="s">
        <v>21</v>
      </c>
      <c r="L119" s="41" t="s">
        <v>22</v>
      </c>
      <c r="M119" s="42" t="s">
        <v>23</v>
      </c>
      <c r="N119" s="42" t="s">
        <v>24</v>
      </c>
      <c r="O119" s="244"/>
    </row>
    <row r="120" spans="1:15" ht="16.5">
      <c r="A120" s="5">
        <v>1</v>
      </c>
      <c r="B120" s="5">
        <v>2</v>
      </c>
      <c r="C120" s="5">
        <v>3</v>
      </c>
      <c r="D120" s="5">
        <v>4</v>
      </c>
      <c r="E120" s="5">
        <v>5</v>
      </c>
      <c r="F120" s="5">
        <v>6</v>
      </c>
      <c r="G120" s="5">
        <v>7</v>
      </c>
      <c r="H120" s="5">
        <v>8</v>
      </c>
      <c r="I120" s="5">
        <v>9</v>
      </c>
      <c r="J120" s="5">
        <v>10</v>
      </c>
      <c r="K120" s="5">
        <v>11</v>
      </c>
      <c r="L120" s="5">
        <v>12</v>
      </c>
      <c r="M120" s="5">
        <v>13</v>
      </c>
      <c r="N120" s="5">
        <v>14</v>
      </c>
      <c r="O120" s="5">
        <v>15</v>
      </c>
    </row>
    <row r="121" spans="1:15" ht="38.25">
      <c r="A121" s="68" t="s">
        <v>225</v>
      </c>
      <c r="B121" s="130" t="s">
        <v>25</v>
      </c>
      <c r="C121" s="130" t="s">
        <v>25</v>
      </c>
      <c r="D121" s="130" t="s">
        <v>25</v>
      </c>
      <c r="E121" s="130" t="s">
        <v>25</v>
      </c>
      <c r="F121" s="131" t="s">
        <v>229</v>
      </c>
      <c r="G121" s="27"/>
      <c r="H121" s="12"/>
      <c r="I121" s="12" t="s">
        <v>25</v>
      </c>
      <c r="J121" s="12"/>
      <c r="K121" s="12"/>
      <c r="L121" s="134">
        <v>6209588</v>
      </c>
      <c r="M121" s="70"/>
      <c r="N121" s="55">
        <f>M121/L121%</f>
        <v>0</v>
      </c>
      <c r="O121" s="27"/>
    </row>
    <row r="122" spans="1:15" ht="38.25">
      <c r="A122" s="68" t="s">
        <v>226</v>
      </c>
      <c r="B122" s="132" t="s">
        <v>25</v>
      </c>
      <c r="C122" s="132" t="s">
        <v>25</v>
      </c>
      <c r="D122" s="132" t="s">
        <v>25</v>
      </c>
      <c r="E122" s="132" t="s">
        <v>25</v>
      </c>
      <c r="F122" s="133" t="s">
        <v>230</v>
      </c>
      <c r="G122" s="27"/>
      <c r="H122" s="12"/>
      <c r="I122" s="12" t="s">
        <v>25</v>
      </c>
      <c r="J122" s="12"/>
      <c r="K122" s="12"/>
      <c r="L122" s="135">
        <v>7829100</v>
      </c>
      <c r="M122" s="70"/>
      <c r="N122" s="55">
        <f>M122/L122%</f>
        <v>0</v>
      </c>
      <c r="O122" s="27"/>
    </row>
    <row r="123" spans="1:15" ht="38.25">
      <c r="A123" s="68" t="s">
        <v>227</v>
      </c>
      <c r="B123" s="132" t="s">
        <v>25</v>
      </c>
      <c r="C123" s="132" t="s">
        <v>25</v>
      </c>
      <c r="D123" s="132" t="s">
        <v>25</v>
      </c>
      <c r="E123" s="132" t="s">
        <v>25</v>
      </c>
      <c r="F123" s="133" t="s">
        <v>231</v>
      </c>
      <c r="G123" s="112"/>
      <c r="H123" s="112"/>
      <c r="I123" s="12" t="s">
        <v>25</v>
      </c>
      <c r="J123" s="112"/>
      <c r="K123" s="112"/>
      <c r="L123" s="135">
        <v>9822063</v>
      </c>
      <c r="M123" s="112"/>
      <c r="N123" s="55">
        <f>M123/L123%</f>
        <v>0</v>
      </c>
      <c r="O123" s="112"/>
    </row>
    <row r="124" spans="1:15" ht="38.25">
      <c r="A124" s="68" t="s">
        <v>228</v>
      </c>
      <c r="B124" s="132" t="s">
        <v>25</v>
      </c>
      <c r="C124" s="132" t="s">
        <v>25</v>
      </c>
      <c r="D124" s="132" t="s">
        <v>25</v>
      </c>
      <c r="E124" s="132" t="s">
        <v>25</v>
      </c>
      <c r="F124" s="133" t="s">
        <v>232</v>
      </c>
      <c r="G124" s="113"/>
      <c r="H124" s="114"/>
      <c r="I124" s="12" t="s">
        <v>25</v>
      </c>
      <c r="J124" s="115"/>
      <c r="K124" s="115"/>
      <c r="L124" s="135">
        <v>10000000</v>
      </c>
      <c r="M124" s="115"/>
      <c r="N124" s="55">
        <f>M124/L124%</f>
        <v>0</v>
      </c>
      <c r="O124" s="115"/>
    </row>
    <row r="125" spans="1:15" ht="15">
      <c r="A125" s="178"/>
      <c r="B125" s="178"/>
      <c r="C125" s="178"/>
      <c r="D125" s="178"/>
      <c r="E125" s="178"/>
      <c r="F125" s="178" t="s">
        <v>189</v>
      </c>
      <c r="G125" s="178"/>
      <c r="H125" s="178"/>
      <c r="I125" s="178"/>
      <c r="J125" s="178"/>
      <c r="K125" s="178"/>
      <c r="L125" s="179">
        <f>L124+L123+L122+L121</f>
        <v>33860751</v>
      </c>
      <c r="M125" s="179"/>
      <c r="N125" s="180">
        <f>N124+N123+N122+N121</f>
        <v>0</v>
      </c>
      <c r="O125" s="178"/>
    </row>
    <row r="128" spans="1:15" ht="18">
      <c r="A128" s="253" t="s">
        <v>117</v>
      </c>
      <c r="B128" s="253"/>
      <c r="C128" s="253"/>
      <c r="D128" s="253"/>
      <c r="E128" s="253"/>
      <c r="F128" s="253"/>
      <c r="G128" s="253"/>
      <c r="H128" s="253"/>
      <c r="I128" s="253"/>
      <c r="J128" s="253"/>
      <c r="K128" s="253"/>
      <c r="L128" s="253"/>
      <c r="M128" s="253"/>
      <c r="N128" s="253"/>
      <c r="O128" s="253"/>
    </row>
    <row r="129" spans="1:15" ht="16.5">
      <c r="A129" s="73"/>
      <c r="B129" s="73"/>
      <c r="C129" s="73"/>
      <c r="D129" s="73"/>
      <c r="E129" s="73"/>
      <c r="F129" s="73"/>
      <c r="G129" s="73"/>
      <c r="H129" s="73"/>
      <c r="I129" s="73"/>
      <c r="J129" s="73"/>
      <c r="K129" s="73"/>
      <c r="L129" s="73"/>
      <c r="M129" s="73"/>
      <c r="N129" s="73"/>
      <c r="O129" s="73"/>
    </row>
    <row r="130" spans="1:15" ht="16.5">
      <c r="A130" s="137" t="s">
        <v>118</v>
      </c>
      <c r="B130" s="137"/>
      <c r="C130" s="137"/>
      <c r="D130" s="137"/>
      <c r="E130" s="137"/>
      <c r="F130" s="137" t="s">
        <v>119</v>
      </c>
      <c r="G130" s="137"/>
      <c r="H130" s="138"/>
      <c r="I130" s="24"/>
      <c r="J130" s="24"/>
      <c r="K130" s="24"/>
      <c r="L130" s="24"/>
      <c r="M130" s="24"/>
      <c r="N130" s="24"/>
      <c r="O130" s="24"/>
    </row>
    <row r="131" spans="1:12" ht="16.5">
      <c r="A131" s="137" t="s">
        <v>120</v>
      </c>
      <c r="B131" s="137"/>
      <c r="C131" s="137"/>
      <c r="D131" s="137"/>
      <c r="E131" s="137"/>
      <c r="F131" s="137" t="s">
        <v>433</v>
      </c>
      <c r="G131" s="137"/>
      <c r="H131" s="138"/>
      <c r="I131" s="24"/>
      <c r="J131" s="24"/>
      <c r="K131" s="24"/>
      <c r="L131" s="24"/>
    </row>
    <row r="132" spans="1:12" ht="16.5">
      <c r="A132" s="8" t="s">
        <v>74</v>
      </c>
      <c r="B132" s="20"/>
      <c r="C132" s="8"/>
      <c r="D132" s="20"/>
      <c r="E132" s="20"/>
      <c r="F132" s="21" t="s">
        <v>429</v>
      </c>
      <c r="G132" s="21"/>
      <c r="H132" s="21"/>
      <c r="L132"/>
    </row>
    <row r="133" spans="1:15" ht="15">
      <c r="A133" s="242" t="s">
        <v>8</v>
      </c>
      <c r="B133" s="242"/>
      <c r="C133" s="242"/>
      <c r="D133" s="242"/>
      <c r="E133" s="242"/>
      <c r="F133" s="39" t="s">
        <v>9</v>
      </c>
      <c r="G133" s="250" t="s">
        <v>10</v>
      </c>
      <c r="H133" s="251"/>
      <c r="I133" s="251"/>
      <c r="J133" s="251"/>
      <c r="K133" s="252"/>
      <c r="L133" s="242" t="s">
        <v>11</v>
      </c>
      <c r="M133" s="242"/>
      <c r="N133" s="242"/>
      <c r="O133" s="243" t="s">
        <v>26</v>
      </c>
    </row>
    <row r="134" spans="1:15" ht="53.25">
      <c r="A134" s="39" t="s">
        <v>161</v>
      </c>
      <c r="B134" s="39" t="s">
        <v>13</v>
      </c>
      <c r="C134" s="39" t="s">
        <v>14</v>
      </c>
      <c r="D134" s="39" t="s">
        <v>15</v>
      </c>
      <c r="E134" s="39" t="s">
        <v>16</v>
      </c>
      <c r="F134" s="39" t="s">
        <v>64</v>
      </c>
      <c r="G134" s="39" t="s">
        <v>17</v>
      </c>
      <c r="H134" s="40" t="s">
        <v>18</v>
      </c>
      <c r="I134" s="40" t="s">
        <v>19</v>
      </c>
      <c r="J134" s="40" t="s">
        <v>20</v>
      </c>
      <c r="K134" s="40" t="s">
        <v>21</v>
      </c>
      <c r="L134" s="41" t="s">
        <v>22</v>
      </c>
      <c r="M134" s="42" t="s">
        <v>23</v>
      </c>
      <c r="N134" s="42" t="s">
        <v>24</v>
      </c>
      <c r="O134" s="244"/>
    </row>
    <row r="135" spans="1:15" ht="16.5">
      <c r="A135" s="5">
        <v>1</v>
      </c>
      <c r="B135" s="5">
        <v>2</v>
      </c>
      <c r="C135" s="5">
        <v>3</v>
      </c>
      <c r="D135" s="5">
        <v>4</v>
      </c>
      <c r="E135" s="5">
        <v>5</v>
      </c>
      <c r="F135" s="5">
        <v>6</v>
      </c>
      <c r="G135" s="5">
        <v>7</v>
      </c>
      <c r="H135" s="5">
        <v>8</v>
      </c>
      <c r="I135" s="5">
        <v>9</v>
      </c>
      <c r="J135" s="5">
        <v>10</v>
      </c>
      <c r="K135" s="5">
        <v>11</v>
      </c>
      <c r="L135" s="5">
        <v>12</v>
      </c>
      <c r="M135" s="5">
        <v>13</v>
      </c>
      <c r="N135" s="5">
        <v>14</v>
      </c>
      <c r="O135" s="5">
        <v>15</v>
      </c>
    </row>
    <row r="136" spans="1:15" ht="51.75" customHeight="1">
      <c r="A136" s="68" t="s">
        <v>233</v>
      </c>
      <c r="B136" s="139" t="s">
        <v>25</v>
      </c>
      <c r="C136" s="139" t="s">
        <v>25</v>
      </c>
      <c r="D136" s="139" t="s">
        <v>25</v>
      </c>
      <c r="E136" s="139" t="s">
        <v>25</v>
      </c>
      <c r="F136" s="84" t="s">
        <v>122</v>
      </c>
      <c r="G136" s="27"/>
      <c r="H136" s="12"/>
      <c r="I136" s="12" t="s">
        <v>25</v>
      </c>
      <c r="J136" s="12"/>
      <c r="K136" s="12"/>
      <c r="L136" s="140">
        <v>15000000</v>
      </c>
      <c r="M136" s="70"/>
      <c r="N136" s="55">
        <f>M136/L136%</f>
        <v>0</v>
      </c>
      <c r="O136" s="27"/>
    </row>
    <row r="137" spans="1:15" ht="74.25" customHeight="1">
      <c r="A137" s="68" t="s">
        <v>234</v>
      </c>
      <c r="B137" s="139" t="s">
        <v>25</v>
      </c>
      <c r="C137" s="139" t="s">
        <v>25</v>
      </c>
      <c r="D137" s="139" t="s">
        <v>25</v>
      </c>
      <c r="E137" s="139" t="s">
        <v>25</v>
      </c>
      <c r="F137" s="84" t="s">
        <v>457</v>
      </c>
      <c r="G137" s="27"/>
      <c r="H137" s="12"/>
      <c r="I137" s="12" t="s">
        <v>25</v>
      </c>
      <c r="J137" s="12"/>
      <c r="K137" s="12"/>
      <c r="L137" s="141">
        <v>5000000</v>
      </c>
      <c r="M137" s="70"/>
      <c r="N137" s="55">
        <f>M137/L137%</f>
        <v>0</v>
      </c>
      <c r="O137" s="27"/>
    </row>
    <row r="138" spans="1:15" ht="15">
      <c r="A138" s="118"/>
      <c r="B138" s="118"/>
      <c r="C138" s="118"/>
      <c r="D138" s="118"/>
      <c r="E138" s="118"/>
      <c r="F138" s="118" t="s">
        <v>189</v>
      </c>
      <c r="G138" s="118"/>
      <c r="H138" s="118"/>
      <c r="I138" s="118"/>
      <c r="J138" s="118"/>
      <c r="K138" s="118"/>
      <c r="L138" s="119">
        <f>L137+L136</f>
        <v>20000000</v>
      </c>
      <c r="M138" s="119"/>
      <c r="N138" s="136">
        <f>N137+N136</f>
        <v>0</v>
      </c>
      <c r="O138" s="118"/>
    </row>
    <row r="139" spans="1:15" ht="15">
      <c r="A139" s="176"/>
      <c r="B139" s="176"/>
      <c r="C139" s="176"/>
      <c r="D139" s="176"/>
      <c r="E139" s="176"/>
      <c r="F139" s="176" t="s">
        <v>235</v>
      </c>
      <c r="G139" s="176"/>
      <c r="H139" s="176"/>
      <c r="I139" s="176"/>
      <c r="J139" s="176"/>
      <c r="K139" s="176"/>
      <c r="L139" s="177">
        <f>L138+L125+L110+L87+L76+L65+L43+L32+L19</f>
        <v>1185433000</v>
      </c>
      <c r="M139" s="177"/>
      <c r="N139" s="194">
        <f>N138+N125+N110+N87+N76+N65+N43+N19</f>
        <v>0</v>
      </c>
      <c r="O139" s="176"/>
    </row>
  </sheetData>
  <sheetProtection/>
  <mergeCells count="47">
    <mergeCell ref="A45:O45"/>
    <mergeCell ref="A50:E50"/>
    <mergeCell ref="G50:K50"/>
    <mergeCell ref="L50:N50"/>
    <mergeCell ref="O50:O51"/>
    <mergeCell ref="A39:E39"/>
    <mergeCell ref="L39:N39"/>
    <mergeCell ref="O39:O40"/>
    <mergeCell ref="A1:O1"/>
    <mergeCell ref="A3:O3"/>
    <mergeCell ref="A22:O22"/>
    <mergeCell ref="A34:O34"/>
    <mergeCell ref="A9:O9"/>
    <mergeCell ref="A15:E15"/>
    <mergeCell ref="G15:K15"/>
    <mergeCell ref="L15:N15"/>
    <mergeCell ref="O15:O16"/>
    <mergeCell ref="A27:E27"/>
    <mergeCell ref="A133:E133"/>
    <mergeCell ref="G133:K133"/>
    <mergeCell ref="L133:N133"/>
    <mergeCell ref="O133:O134"/>
    <mergeCell ref="G27:K27"/>
    <mergeCell ref="L27:N27"/>
    <mergeCell ref="O27:O28"/>
    <mergeCell ref="A68:O68"/>
    <mergeCell ref="G39:K39"/>
    <mergeCell ref="A113:O113"/>
    <mergeCell ref="A118:E118"/>
    <mergeCell ref="G118:K118"/>
    <mergeCell ref="L118:N118"/>
    <mergeCell ref="O118:O119"/>
    <mergeCell ref="A128:O128"/>
    <mergeCell ref="A95:E95"/>
    <mergeCell ref="G95:K95"/>
    <mergeCell ref="L95:N95"/>
    <mergeCell ref="O95:O96"/>
    <mergeCell ref="A90:O90"/>
    <mergeCell ref="A79:O79"/>
    <mergeCell ref="G83:K83"/>
    <mergeCell ref="L83:N83"/>
    <mergeCell ref="O83:O84"/>
    <mergeCell ref="A72:E72"/>
    <mergeCell ref="G72:K72"/>
    <mergeCell ref="L72:N72"/>
    <mergeCell ref="O72:O73"/>
    <mergeCell ref="A83:E83"/>
  </mergeCells>
  <printOptions horizontalCentered="1"/>
  <pageMargins left="0" right="0" top="0.75" bottom="0.75" header="0.3" footer="0.3"/>
  <pageSetup firstPageNumber="13" useFirstPageNumber="1" horizontalDpi="600" verticalDpi="600" orientation="landscape" paperSize="9" r:id="rId1"/>
  <headerFooter>
    <oddFooter>&amp;C&amp;P&amp;R&amp;F</oddFooter>
  </headerFooter>
</worksheet>
</file>

<file path=xl/worksheets/sheet3.xml><?xml version="1.0" encoding="utf-8"?>
<worksheet xmlns="http://schemas.openxmlformats.org/spreadsheetml/2006/main" xmlns:r="http://schemas.openxmlformats.org/officeDocument/2006/relationships">
  <sheetPr>
    <tabColor indexed="39"/>
  </sheetPr>
  <dimension ref="A1:O23"/>
  <sheetViews>
    <sheetView zoomScalePageLayoutView="0" workbookViewId="0" topLeftCell="A1">
      <selection activeCell="A20" sqref="A20"/>
    </sheetView>
  </sheetViews>
  <sheetFormatPr defaultColWidth="9.140625" defaultRowHeight="15"/>
  <cols>
    <col min="1" max="1" width="14.00390625" style="0" customWidth="1"/>
    <col min="2" max="2" width="7.00390625" style="0" customWidth="1"/>
    <col min="3" max="3" width="4.7109375" style="0" customWidth="1"/>
    <col min="4" max="4" width="4.00390625" style="0" customWidth="1"/>
    <col min="5" max="5" width="4.28125" style="0" customWidth="1"/>
    <col min="6" max="6" width="28.57421875" style="0" customWidth="1"/>
    <col min="7" max="7" width="10.57421875" style="0" customWidth="1"/>
    <col min="8" max="8" width="4.57421875" style="0" customWidth="1"/>
    <col min="9" max="9" width="4.8515625" style="0" customWidth="1"/>
    <col min="10" max="10" width="5.28125" style="0" customWidth="1"/>
    <col min="11" max="11" width="5.421875" style="0" customWidth="1"/>
    <col min="12" max="12" width="15.8515625" style="0" customWidth="1"/>
    <col min="13" max="13" width="13.28125" style="0" bestFit="1" customWidth="1"/>
    <col min="15" max="15" width="14.7109375" style="0" customWidth="1"/>
  </cols>
  <sheetData>
    <row r="1" spans="1:15" ht="18.75" customHeight="1">
      <c r="A1" s="144"/>
      <c r="B1" s="144"/>
      <c r="C1" s="144"/>
      <c r="D1" s="144"/>
      <c r="E1" s="144"/>
      <c r="F1" s="144"/>
      <c r="G1" s="144"/>
      <c r="H1" s="144"/>
      <c r="I1" s="144"/>
      <c r="J1" s="144"/>
      <c r="K1" s="144"/>
      <c r="L1" s="145"/>
      <c r="M1" s="146"/>
      <c r="N1" s="147"/>
      <c r="O1" s="148"/>
    </row>
    <row r="2" spans="1:15" ht="18">
      <c r="A2" s="255" t="s">
        <v>236</v>
      </c>
      <c r="B2" s="255"/>
      <c r="C2" s="255"/>
      <c r="D2" s="255"/>
      <c r="E2" s="255"/>
      <c r="F2" s="255"/>
      <c r="G2" s="255"/>
      <c r="H2" s="255"/>
      <c r="I2" s="255"/>
      <c r="J2" s="255"/>
      <c r="K2" s="255"/>
      <c r="L2" s="255"/>
      <c r="M2" s="255"/>
      <c r="N2" s="255"/>
      <c r="O2" s="255"/>
    </row>
    <row r="3" spans="1:15" ht="18">
      <c r="A3" s="149"/>
      <c r="B3" s="149"/>
      <c r="C3" s="149"/>
      <c r="D3" s="149"/>
      <c r="E3" s="149"/>
      <c r="F3" s="149"/>
      <c r="G3" s="149"/>
      <c r="H3" s="149"/>
      <c r="I3" s="149"/>
      <c r="J3" s="149"/>
      <c r="K3" s="149"/>
      <c r="L3" s="149"/>
      <c r="M3" s="149"/>
      <c r="N3" s="149"/>
      <c r="O3" s="149"/>
    </row>
    <row r="4" spans="1:15" ht="18">
      <c r="A4" s="256" t="s">
        <v>242</v>
      </c>
      <c r="B4" s="256"/>
      <c r="C4" s="256"/>
      <c r="D4" s="256"/>
      <c r="E4" s="256"/>
      <c r="F4" s="256"/>
      <c r="G4" s="256"/>
      <c r="H4" s="256"/>
      <c r="I4" s="256"/>
      <c r="J4" s="256"/>
      <c r="K4" s="256"/>
      <c r="L4" s="256"/>
      <c r="M4" s="256"/>
      <c r="N4" s="256"/>
      <c r="O4" s="256"/>
    </row>
    <row r="5" spans="1:15" s="17" customFormat="1" ht="16.5">
      <c r="A5"/>
      <c r="B5"/>
      <c r="C5" s="72"/>
      <c r="D5" s="72"/>
      <c r="E5" s="72"/>
      <c r="F5" s="72"/>
      <c r="G5" s="72"/>
      <c r="H5" s="72"/>
      <c r="I5" s="72"/>
      <c r="J5" s="72"/>
      <c r="K5"/>
      <c r="L5"/>
      <c r="M5"/>
      <c r="N5"/>
      <c r="O5"/>
    </row>
    <row r="6" spans="1:15" s="17" customFormat="1" ht="16.5">
      <c r="A6" s="30" t="s">
        <v>237</v>
      </c>
      <c r="B6" s="22"/>
      <c r="C6" s="257" t="s">
        <v>238</v>
      </c>
      <c r="D6" s="257"/>
      <c r="E6" s="257"/>
      <c r="F6" s="257"/>
      <c r="G6" s="257"/>
      <c r="H6" s="257"/>
      <c r="I6" s="257"/>
      <c r="J6" s="257"/>
      <c r="K6" s="257"/>
      <c r="L6" s="257"/>
      <c r="M6" s="257"/>
      <c r="N6" s="257"/>
      <c r="O6" s="75"/>
    </row>
    <row r="7" spans="1:15" s="3" customFormat="1" ht="16.5">
      <c r="A7" s="30" t="s">
        <v>28</v>
      </c>
      <c r="B7" s="22"/>
      <c r="C7" s="257" t="s">
        <v>239</v>
      </c>
      <c r="D7" s="257"/>
      <c r="E7" s="257"/>
      <c r="F7" s="257"/>
      <c r="G7" s="257"/>
      <c r="H7" s="257"/>
      <c r="I7" s="257"/>
      <c r="J7" s="257"/>
      <c r="K7" s="257"/>
      <c r="L7" s="257"/>
      <c r="M7" s="257"/>
      <c r="N7" s="257"/>
      <c r="O7" s="75"/>
    </row>
    <row r="8" spans="1:15" ht="16.5">
      <c r="A8" s="10" t="s">
        <v>34</v>
      </c>
      <c r="B8" s="17"/>
      <c r="C8" s="10" t="s">
        <v>73</v>
      </c>
      <c r="D8" s="10"/>
      <c r="E8" s="10"/>
      <c r="F8" s="10"/>
      <c r="G8" s="10"/>
      <c r="H8" s="17"/>
      <c r="I8" s="17"/>
      <c r="J8" s="3"/>
      <c r="K8" s="3"/>
      <c r="L8" s="4"/>
      <c r="M8" s="4"/>
      <c r="N8" s="4"/>
      <c r="O8" s="3"/>
    </row>
    <row r="9" spans="1:15" s="17" customFormat="1" ht="16.5">
      <c r="A9" s="30" t="s">
        <v>103</v>
      </c>
      <c r="B9" s="22"/>
      <c r="C9" s="22" t="s">
        <v>243</v>
      </c>
      <c r="D9" s="22"/>
      <c r="E9" s="22"/>
      <c r="F9" s="22"/>
      <c r="G9" s="254"/>
      <c r="H9" s="254"/>
      <c r="I9" s="24"/>
      <c r="J9" s="75"/>
      <c r="K9" s="75"/>
      <c r="L9" s="75"/>
      <c r="M9" s="75"/>
      <c r="N9" s="75"/>
      <c r="O9" s="75"/>
    </row>
    <row r="10" spans="1:15" s="3" customFormat="1" ht="16.5">
      <c r="A10" s="30" t="s">
        <v>240</v>
      </c>
      <c r="B10" s="22"/>
      <c r="C10" s="22" t="s">
        <v>241</v>
      </c>
      <c r="D10" s="22"/>
      <c r="E10" s="22"/>
      <c r="F10" s="22"/>
      <c r="G10" s="31"/>
      <c r="H10" s="31"/>
      <c r="I10" s="24"/>
      <c r="J10" s="75"/>
      <c r="K10" s="75"/>
      <c r="L10" s="75"/>
      <c r="M10" s="75"/>
      <c r="N10" s="75"/>
      <c r="O10" s="75"/>
    </row>
    <row r="11" spans="1:15" s="3" customFormat="1" ht="16.5">
      <c r="A11" s="8" t="s">
        <v>74</v>
      </c>
      <c r="B11" s="20"/>
      <c r="C11" s="8" t="s">
        <v>36</v>
      </c>
      <c r="D11" s="20"/>
      <c r="E11" s="20"/>
      <c r="F11" s="21"/>
      <c r="G11" s="21"/>
      <c r="H11" s="21"/>
      <c r="I11"/>
      <c r="J11"/>
      <c r="K11"/>
      <c r="L11"/>
      <c r="M11"/>
      <c r="N11"/>
      <c r="O11"/>
    </row>
    <row r="12" spans="1:15" ht="15">
      <c r="A12" s="242" t="s">
        <v>8</v>
      </c>
      <c r="B12" s="242"/>
      <c r="C12" s="242"/>
      <c r="D12" s="242"/>
      <c r="E12" s="242"/>
      <c r="F12" s="39" t="s">
        <v>9</v>
      </c>
      <c r="G12" s="242" t="s">
        <v>10</v>
      </c>
      <c r="H12" s="242"/>
      <c r="I12" s="242"/>
      <c r="J12" s="242"/>
      <c r="K12" s="242"/>
      <c r="L12" s="242" t="s">
        <v>11</v>
      </c>
      <c r="M12" s="242"/>
      <c r="N12" s="242"/>
      <c r="O12" s="243" t="s">
        <v>26</v>
      </c>
    </row>
    <row r="13" spans="1:15" ht="99.75">
      <c r="A13" s="39" t="s">
        <v>161</v>
      </c>
      <c r="B13" s="39" t="s">
        <v>13</v>
      </c>
      <c r="C13" s="39" t="s">
        <v>14</v>
      </c>
      <c r="D13" s="39" t="s">
        <v>15</v>
      </c>
      <c r="E13" s="39" t="s">
        <v>16</v>
      </c>
      <c r="F13" s="39" t="s">
        <v>64</v>
      </c>
      <c r="G13" s="39" t="s">
        <v>17</v>
      </c>
      <c r="H13" s="40" t="s">
        <v>18</v>
      </c>
      <c r="I13" s="40" t="s">
        <v>19</v>
      </c>
      <c r="J13" s="40" t="s">
        <v>20</v>
      </c>
      <c r="K13" s="40" t="s">
        <v>21</v>
      </c>
      <c r="L13" s="41" t="s">
        <v>22</v>
      </c>
      <c r="M13" s="42" t="s">
        <v>23</v>
      </c>
      <c r="N13" s="42" t="s">
        <v>24</v>
      </c>
      <c r="O13" s="244"/>
    </row>
    <row r="14" spans="1:15" ht="16.5">
      <c r="A14" s="5">
        <v>1</v>
      </c>
      <c r="B14" s="5">
        <v>2</v>
      </c>
      <c r="C14" s="5">
        <v>3</v>
      </c>
      <c r="D14" s="5">
        <v>4</v>
      </c>
      <c r="E14" s="5">
        <v>5</v>
      </c>
      <c r="F14" s="5">
        <v>6</v>
      </c>
      <c r="G14" s="5">
        <v>7</v>
      </c>
      <c r="H14" s="5">
        <v>8</v>
      </c>
      <c r="I14" s="5">
        <v>9</v>
      </c>
      <c r="J14" s="5">
        <v>10</v>
      </c>
      <c r="K14" s="5">
        <v>11</v>
      </c>
      <c r="L14" s="5">
        <v>12</v>
      </c>
      <c r="M14" s="5">
        <v>13</v>
      </c>
      <c r="N14" s="5">
        <v>14</v>
      </c>
      <c r="O14" s="5">
        <v>15</v>
      </c>
    </row>
    <row r="15" spans="1:15" ht="38.25">
      <c r="A15" s="68" t="s">
        <v>76</v>
      </c>
      <c r="B15" s="150" t="s">
        <v>25</v>
      </c>
      <c r="C15" s="150" t="s">
        <v>25</v>
      </c>
      <c r="D15" s="150" t="s">
        <v>25</v>
      </c>
      <c r="E15" s="150" t="s">
        <v>25</v>
      </c>
      <c r="F15" s="151" t="s">
        <v>245</v>
      </c>
      <c r="G15" s="27"/>
      <c r="H15" s="12"/>
      <c r="I15" s="12" t="s">
        <v>25</v>
      </c>
      <c r="J15" s="12"/>
      <c r="K15" s="12"/>
      <c r="L15" s="154">
        <v>10000000</v>
      </c>
      <c r="M15" s="70"/>
      <c r="N15" s="55">
        <f>M15/L15%</f>
        <v>0</v>
      </c>
      <c r="O15" s="27"/>
    </row>
    <row r="16" spans="1:15" ht="51">
      <c r="A16" s="68" t="s">
        <v>51</v>
      </c>
      <c r="B16" s="152" t="s">
        <v>25</v>
      </c>
      <c r="C16" s="152" t="s">
        <v>25</v>
      </c>
      <c r="D16" s="152" t="s">
        <v>25</v>
      </c>
      <c r="E16" s="152" t="s">
        <v>25</v>
      </c>
      <c r="F16" s="153" t="s">
        <v>246</v>
      </c>
      <c r="G16" s="27"/>
      <c r="H16" s="12"/>
      <c r="I16" s="12" t="s">
        <v>25</v>
      </c>
      <c r="J16" s="12"/>
      <c r="K16" s="12"/>
      <c r="L16" s="155">
        <v>60000000</v>
      </c>
      <c r="M16" s="70"/>
      <c r="N16" s="55">
        <f aca="true" t="shared" si="0" ref="N16:N22">M16/L16%</f>
        <v>0</v>
      </c>
      <c r="O16" s="27"/>
    </row>
    <row r="17" spans="1:15" ht="38.25">
      <c r="A17" s="68" t="s">
        <v>95</v>
      </c>
      <c r="B17" s="152" t="s">
        <v>25</v>
      </c>
      <c r="C17" s="152" t="s">
        <v>25</v>
      </c>
      <c r="D17" s="152" t="s">
        <v>25</v>
      </c>
      <c r="E17" s="152" t="s">
        <v>25</v>
      </c>
      <c r="F17" s="153" t="s">
        <v>247</v>
      </c>
      <c r="G17" s="112"/>
      <c r="H17" s="112"/>
      <c r="I17" s="12" t="s">
        <v>25</v>
      </c>
      <c r="J17" s="112"/>
      <c r="K17" s="112"/>
      <c r="L17" s="155">
        <v>30000000</v>
      </c>
      <c r="M17" s="112"/>
      <c r="N17" s="55">
        <f t="shared" si="0"/>
        <v>0</v>
      </c>
      <c r="O17" s="112"/>
    </row>
    <row r="18" spans="1:15" ht="51">
      <c r="A18" s="68" t="s">
        <v>53</v>
      </c>
      <c r="B18" s="152" t="s">
        <v>25</v>
      </c>
      <c r="C18" s="152" t="s">
        <v>25</v>
      </c>
      <c r="D18" s="152" t="s">
        <v>25</v>
      </c>
      <c r="E18" s="152" t="s">
        <v>25</v>
      </c>
      <c r="F18" s="153" t="s">
        <v>248</v>
      </c>
      <c r="G18" s="113"/>
      <c r="H18" s="114"/>
      <c r="I18" s="12" t="s">
        <v>25</v>
      </c>
      <c r="J18" s="115"/>
      <c r="K18" s="115"/>
      <c r="L18" s="155">
        <v>30000000</v>
      </c>
      <c r="M18" s="115"/>
      <c r="N18" s="55">
        <f t="shared" si="0"/>
        <v>0</v>
      </c>
      <c r="O18" s="115"/>
    </row>
    <row r="19" spans="1:15" ht="63.75">
      <c r="A19" s="68" t="s">
        <v>199</v>
      </c>
      <c r="B19" s="152" t="s">
        <v>25</v>
      </c>
      <c r="C19" s="152" t="s">
        <v>25</v>
      </c>
      <c r="D19" s="152" t="s">
        <v>25</v>
      </c>
      <c r="E19" s="152" t="s">
        <v>25</v>
      </c>
      <c r="F19" s="153" t="s">
        <v>249</v>
      </c>
      <c r="G19" s="113"/>
      <c r="H19" s="114"/>
      <c r="I19" s="12" t="s">
        <v>25</v>
      </c>
      <c r="J19" s="115"/>
      <c r="K19" s="115"/>
      <c r="L19" s="155">
        <v>10704000</v>
      </c>
      <c r="M19" s="115"/>
      <c r="N19" s="55">
        <f t="shared" si="0"/>
        <v>0</v>
      </c>
      <c r="O19" s="115"/>
    </row>
    <row r="20" spans="1:15" ht="38.25">
      <c r="A20" s="68" t="s">
        <v>201</v>
      </c>
      <c r="B20" s="152" t="s">
        <v>25</v>
      </c>
      <c r="C20" s="152" t="s">
        <v>25</v>
      </c>
      <c r="D20" s="152" t="s">
        <v>25</v>
      </c>
      <c r="E20" s="152" t="s">
        <v>25</v>
      </c>
      <c r="F20" s="153" t="s">
        <v>250</v>
      </c>
      <c r="G20" s="108"/>
      <c r="H20" s="108"/>
      <c r="I20" s="12" t="s">
        <v>25</v>
      </c>
      <c r="J20" s="108"/>
      <c r="K20" s="108"/>
      <c r="L20" s="155">
        <v>10000000</v>
      </c>
      <c r="M20" s="109"/>
      <c r="N20" s="55">
        <f t="shared" si="0"/>
        <v>0</v>
      </c>
      <c r="O20" s="108"/>
    </row>
    <row r="21" spans="1:15" ht="51">
      <c r="A21" s="68" t="s">
        <v>202</v>
      </c>
      <c r="B21" s="152" t="s">
        <v>25</v>
      </c>
      <c r="C21" s="152" t="s">
        <v>25</v>
      </c>
      <c r="D21" s="152" t="s">
        <v>25</v>
      </c>
      <c r="E21" s="152" t="s">
        <v>25</v>
      </c>
      <c r="F21" s="153" t="s">
        <v>251</v>
      </c>
      <c r="G21" s="108"/>
      <c r="H21" s="108"/>
      <c r="I21" s="12" t="s">
        <v>25</v>
      </c>
      <c r="J21" s="108"/>
      <c r="K21" s="108"/>
      <c r="L21" s="155">
        <v>30000000</v>
      </c>
      <c r="M21" s="109"/>
      <c r="N21" s="55">
        <f t="shared" si="0"/>
        <v>0</v>
      </c>
      <c r="O21" s="108"/>
    </row>
    <row r="22" spans="1:15" ht="51">
      <c r="A22" s="68" t="s">
        <v>203</v>
      </c>
      <c r="B22" s="152" t="s">
        <v>25</v>
      </c>
      <c r="C22" s="152" t="s">
        <v>25</v>
      </c>
      <c r="D22" s="152" t="s">
        <v>25</v>
      </c>
      <c r="E22" s="152" t="s">
        <v>25</v>
      </c>
      <c r="F22" s="153" t="s">
        <v>252</v>
      </c>
      <c r="G22" s="108"/>
      <c r="H22" s="108"/>
      <c r="I22" s="12" t="s">
        <v>25</v>
      </c>
      <c r="J22" s="108"/>
      <c r="K22" s="108"/>
      <c r="L22" s="156">
        <v>81000000</v>
      </c>
      <c r="M22" s="109"/>
      <c r="N22" s="55">
        <f t="shared" si="0"/>
        <v>0</v>
      </c>
      <c r="O22" s="108"/>
    </row>
    <row r="23" spans="1:15" ht="15">
      <c r="A23" s="118"/>
      <c r="B23" s="118"/>
      <c r="C23" s="118"/>
      <c r="D23" s="118"/>
      <c r="E23" s="118"/>
      <c r="F23" s="118" t="s">
        <v>189</v>
      </c>
      <c r="G23" s="118"/>
      <c r="H23" s="118"/>
      <c r="I23" s="118"/>
      <c r="J23" s="118"/>
      <c r="K23" s="118"/>
      <c r="L23" s="157">
        <f>L22+L21+L20+L19+L18+L17+L16+L15</f>
        <v>261704000</v>
      </c>
      <c r="M23" s="118"/>
      <c r="N23" s="136">
        <f>N22+N21+N20+N19+N18+N17+N16+N15</f>
        <v>0</v>
      </c>
      <c r="O23" s="118"/>
    </row>
  </sheetData>
  <sheetProtection/>
  <mergeCells count="9">
    <mergeCell ref="G9:H9"/>
    <mergeCell ref="A12:E12"/>
    <mergeCell ref="G12:K12"/>
    <mergeCell ref="L12:N12"/>
    <mergeCell ref="O12:O13"/>
    <mergeCell ref="A2:O2"/>
    <mergeCell ref="A4:O4"/>
    <mergeCell ref="C6:N6"/>
    <mergeCell ref="C7:N7"/>
  </mergeCells>
  <printOptions horizontalCentered="1"/>
  <pageMargins left="0" right="0" top="1" bottom="1" header="0.5" footer="0.5"/>
  <pageSetup firstPageNumber="23" useFirstPageNumber="1" horizontalDpi="600" verticalDpi="600" orientation="landscape" paperSize="9" scale="8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39"/>
  </sheetPr>
  <dimension ref="A1:O23"/>
  <sheetViews>
    <sheetView zoomScalePageLayoutView="0" workbookViewId="0" topLeftCell="A1">
      <selection activeCell="C23" sqref="C23"/>
    </sheetView>
  </sheetViews>
  <sheetFormatPr defaultColWidth="9.140625" defaultRowHeight="15"/>
  <cols>
    <col min="1" max="1" width="12.140625" style="0" customWidth="1"/>
    <col min="2" max="2" width="8.140625" style="0" customWidth="1"/>
    <col min="3" max="3" width="3.8515625" style="0" customWidth="1"/>
    <col min="4" max="4" width="3.57421875" style="0" customWidth="1"/>
    <col min="5" max="5" width="4.00390625" style="0" customWidth="1"/>
    <col min="6" max="6" width="33.8515625" style="0" customWidth="1"/>
    <col min="7" max="7" width="9.8515625" style="0" customWidth="1"/>
    <col min="8" max="8" width="7.140625" style="0" bestFit="1" customWidth="1"/>
    <col min="9" max="9" width="4.421875" style="0" customWidth="1"/>
    <col min="10" max="10" width="4.7109375" style="0" customWidth="1"/>
    <col min="11" max="11" width="3.00390625" style="0" customWidth="1"/>
    <col min="12" max="12" width="16.8515625" style="0" customWidth="1"/>
    <col min="13" max="13" width="12.28125" style="0" customWidth="1"/>
    <col min="14" max="14" width="6.28125" style="0" customWidth="1"/>
    <col min="15" max="15" width="9.7109375" style="0" customWidth="1"/>
  </cols>
  <sheetData>
    <row r="1" spans="1:15" ht="18">
      <c r="A1" s="255" t="s">
        <v>253</v>
      </c>
      <c r="B1" s="255"/>
      <c r="C1" s="255"/>
      <c r="D1" s="255"/>
      <c r="E1" s="255"/>
      <c r="F1" s="255"/>
      <c r="G1" s="255"/>
      <c r="H1" s="255"/>
      <c r="I1" s="255"/>
      <c r="J1" s="255"/>
      <c r="K1" s="255"/>
      <c r="L1" s="255"/>
      <c r="M1" s="255"/>
      <c r="N1" s="255"/>
      <c r="O1" s="255"/>
    </row>
    <row r="2" spans="1:15" ht="18">
      <c r="A2" s="245" t="s">
        <v>254</v>
      </c>
      <c r="B2" s="245"/>
      <c r="C2" s="245"/>
      <c r="D2" s="245"/>
      <c r="E2" s="245"/>
      <c r="F2" s="245"/>
      <c r="G2" s="245"/>
      <c r="H2" s="245"/>
      <c r="I2" s="245"/>
      <c r="J2" s="245"/>
      <c r="K2" s="245"/>
      <c r="L2" s="245"/>
      <c r="M2" s="245"/>
      <c r="N2" s="245"/>
      <c r="O2" s="245"/>
    </row>
    <row r="3" spans="1:8" s="17" customFormat="1" ht="16.5">
      <c r="A3" s="8" t="s">
        <v>33</v>
      </c>
      <c r="B3" s="26"/>
      <c r="C3" s="8" t="s">
        <v>27</v>
      </c>
      <c r="D3" s="8"/>
      <c r="E3" s="26"/>
      <c r="F3" s="8"/>
      <c r="G3" s="25"/>
      <c r="H3" s="25"/>
    </row>
    <row r="4" spans="1:8" s="17" customFormat="1" ht="16.5">
      <c r="A4" s="7" t="s">
        <v>28</v>
      </c>
      <c r="B4" s="26"/>
      <c r="C4" s="8" t="s">
        <v>29</v>
      </c>
      <c r="D4" s="8"/>
      <c r="E4" s="26"/>
      <c r="F4" s="8"/>
      <c r="G4" s="25"/>
      <c r="H4" s="25"/>
    </row>
    <row r="5" spans="1:15" s="3" customFormat="1" ht="16.5">
      <c r="A5" s="22" t="s">
        <v>444</v>
      </c>
      <c r="B5" s="22"/>
      <c r="C5" s="22" t="s">
        <v>5</v>
      </c>
      <c r="D5" s="22"/>
      <c r="E5" s="22"/>
      <c r="F5" s="22"/>
      <c r="G5" s="22"/>
      <c r="H5" s="23"/>
      <c r="I5" s="24"/>
      <c r="J5" s="24"/>
      <c r="K5" s="24"/>
      <c r="L5" s="24"/>
      <c r="M5" s="24"/>
      <c r="N5" s="24"/>
      <c r="O5" s="24"/>
    </row>
    <row r="6" spans="1:13" s="17" customFormat="1" ht="16.5">
      <c r="A6" s="10" t="s">
        <v>34</v>
      </c>
      <c r="C6" s="10" t="s">
        <v>73</v>
      </c>
      <c r="D6" s="10"/>
      <c r="E6" s="10"/>
      <c r="F6" s="10"/>
      <c r="G6" s="10"/>
      <c r="L6" s="18"/>
      <c r="M6" s="18"/>
    </row>
    <row r="7" spans="1:15" s="3" customFormat="1" ht="16.5">
      <c r="A7" s="22" t="s">
        <v>443</v>
      </c>
      <c r="B7" s="22"/>
      <c r="C7" s="22" t="s">
        <v>7</v>
      </c>
      <c r="D7" s="22"/>
      <c r="E7" s="22"/>
      <c r="F7" s="22"/>
      <c r="G7" s="22"/>
      <c r="H7" s="23"/>
      <c r="I7" s="24"/>
      <c r="J7" s="24"/>
      <c r="K7" s="24"/>
      <c r="L7" s="24"/>
      <c r="M7" s="24"/>
      <c r="N7" s="24"/>
      <c r="O7" s="24"/>
    </row>
    <row r="8" spans="1:8" s="3" customFormat="1" ht="16.5">
      <c r="A8" s="8" t="s">
        <v>442</v>
      </c>
      <c r="B8" s="26"/>
      <c r="C8" s="8" t="s">
        <v>36</v>
      </c>
      <c r="D8" s="26"/>
      <c r="E8" s="26"/>
      <c r="F8" s="19"/>
      <c r="G8" s="19"/>
      <c r="H8" s="19"/>
    </row>
    <row r="9" spans="1:15" ht="30" customHeight="1">
      <c r="A9" s="242" t="s">
        <v>8</v>
      </c>
      <c r="B9" s="242"/>
      <c r="C9" s="242"/>
      <c r="D9" s="242"/>
      <c r="E9" s="242"/>
      <c r="F9" s="39" t="s">
        <v>9</v>
      </c>
      <c r="G9" s="242" t="s">
        <v>10</v>
      </c>
      <c r="H9" s="242"/>
      <c r="I9" s="242"/>
      <c r="J9" s="242"/>
      <c r="K9" s="242"/>
      <c r="L9" s="242" t="s">
        <v>11</v>
      </c>
      <c r="M9" s="242"/>
      <c r="N9" s="242"/>
      <c r="O9" s="243" t="s">
        <v>26</v>
      </c>
    </row>
    <row r="10" spans="1:15" ht="54" customHeight="1">
      <c r="A10" s="39" t="s">
        <v>244</v>
      </c>
      <c r="B10" s="39" t="s">
        <v>13</v>
      </c>
      <c r="C10" s="39" t="s">
        <v>14</v>
      </c>
      <c r="D10" s="39" t="s">
        <v>15</v>
      </c>
      <c r="E10" s="39" t="s">
        <v>16</v>
      </c>
      <c r="F10" s="39" t="s">
        <v>63</v>
      </c>
      <c r="G10" s="39" t="s">
        <v>17</v>
      </c>
      <c r="H10" s="40" t="s">
        <v>18</v>
      </c>
      <c r="I10" s="40" t="s">
        <v>19</v>
      </c>
      <c r="J10" s="40" t="s">
        <v>20</v>
      </c>
      <c r="K10" s="40" t="s">
        <v>21</v>
      </c>
      <c r="L10" s="41" t="s">
        <v>22</v>
      </c>
      <c r="M10" s="42" t="s">
        <v>23</v>
      </c>
      <c r="N10" s="39" t="s">
        <v>24</v>
      </c>
      <c r="O10" s="244"/>
    </row>
    <row r="11" spans="1:15" ht="16.5">
      <c r="A11" s="5">
        <v>1</v>
      </c>
      <c r="B11" s="5">
        <v>2</v>
      </c>
      <c r="C11" s="5">
        <v>3</v>
      </c>
      <c r="D11" s="5">
        <v>4</v>
      </c>
      <c r="E11" s="5">
        <v>5</v>
      </c>
      <c r="F11" s="5">
        <v>6</v>
      </c>
      <c r="G11" s="5">
        <v>7</v>
      </c>
      <c r="H11" s="5">
        <v>8</v>
      </c>
      <c r="I11" s="5">
        <v>9</v>
      </c>
      <c r="J11" s="5">
        <v>10</v>
      </c>
      <c r="K11" s="5">
        <v>11</v>
      </c>
      <c r="L11" s="5">
        <v>12</v>
      </c>
      <c r="M11" s="5">
        <v>13</v>
      </c>
      <c r="N11" s="5">
        <v>14</v>
      </c>
      <c r="O11" s="5">
        <v>15</v>
      </c>
    </row>
    <row r="12" spans="1:15" ht="80.25" customHeight="1">
      <c r="A12" s="53" t="s">
        <v>256</v>
      </c>
      <c r="B12" s="110" t="s">
        <v>25</v>
      </c>
      <c r="C12" s="110" t="s">
        <v>25</v>
      </c>
      <c r="D12" s="110" t="s">
        <v>25</v>
      </c>
      <c r="E12" s="110" t="s">
        <v>25</v>
      </c>
      <c r="F12" s="12" t="s">
        <v>255</v>
      </c>
      <c r="G12" s="12"/>
      <c r="H12" s="12"/>
      <c r="I12" s="66" t="s">
        <v>25</v>
      </c>
      <c r="J12" s="12"/>
      <c r="K12" s="12"/>
      <c r="L12" s="91">
        <v>117600000</v>
      </c>
      <c r="M12" s="13"/>
      <c r="N12" s="13">
        <f>M12/L12%</f>
        <v>0</v>
      </c>
      <c r="O12" s="12"/>
    </row>
    <row r="13" spans="1:15" ht="48" customHeight="1">
      <c r="A13" s="53" t="s">
        <v>257</v>
      </c>
      <c r="B13" s="110" t="s">
        <v>25</v>
      </c>
      <c r="C13" s="110" t="s">
        <v>25</v>
      </c>
      <c r="D13" s="110" t="s">
        <v>25</v>
      </c>
      <c r="E13" s="110" t="s">
        <v>25</v>
      </c>
      <c r="F13" s="12" t="s">
        <v>458</v>
      </c>
      <c r="G13" s="12"/>
      <c r="H13" s="15"/>
      <c r="I13" s="66" t="s">
        <v>25</v>
      </c>
      <c r="J13" s="15"/>
      <c r="K13" s="15"/>
      <c r="L13" s="91">
        <v>42454000</v>
      </c>
      <c r="M13" s="16"/>
      <c r="N13" s="13">
        <f>M13/L13%</f>
        <v>0</v>
      </c>
      <c r="O13" s="12"/>
    </row>
    <row r="14" spans="1:15" ht="103.5" customHeight="1">
      <c r="A14" s="53" t="s">
        <v>258</v>
      </c>
      <c r="B14" s="110" t="s">
        <v>25</v>
      </c>
      <c r="C14" s="110" t="s">
        <v>25</v>
      </c>
      <c r="D14" s="110" t="s">
        <v>25</v>
      </c>
      <c r="E14" s="110" t="s">
        <v>25</v>
      </c>
      <c r="F14" s="12" t="s">
        <v>260</v>
      </c>
      <c r="G14" s="12"/>
      <c r="H14" s="12"/>
      <c r="I14" s="66" t="s">
        <v>25</v>
      </c>
      <c r="J14" s="12"/>
      <c r="K14" s="12"/>
      <c r="L14" s="91">
        <v>444226002</v>
      </c>
      <c r="M14" s="13"/>
      <c r="N14" s="13">
        <f>M14/L14%</f>
        <v>0</v>
      </c>
      <c r="O14" s="12"/>
    </row>
    <row r="15" spans="1:15" ht="80.25" customHeight="1">
      <c r="A15" s="53" t="s">
        <v>268</v>
      </c>
      <c r="B15" s="110" t="s">
        <v>25</v>
      </c>
      <c r="C15" s="110" t="s">
        <v>25</v>
      </c>
      <c r="D15" s="110" t="s">
        <v>25</v>
      </c>
      <c r="E15" s="110" t="s">
        <v>25</v>
      </c>
      <c r="F15" s="12" t="s">
        <v>261</v>
      </c>
      <c r="G15" s="12"/>
      <c r="H15" s="12"/>
      <c r="I15" s="66" t="s">
        <v>25</v>
      </c>
      <c r="J15" s="12"/>
      <c r="K15" s="12"/>
      <c r="L15" s="91">
        <v>190000000</v>
      </c>
      <c r="M15" s="13"/>
      <c r="N15" s="13">
        <f>M15/L15%</f>
        <v>0</v>
      </c>
      <c r="O15" s="12"/>
    </row>
    <row r="16" spans="1:15" ht="54" customHeight="1">
      <c r="A16" s="158" t="s">
        <v>269</v>
      </c>
      <c r="B16" s="139" t="s">
        <v>25</v>
      </c>
      <c r="C16" s="139" t="s">
        <v>25</v>
      </c>
      <c r="D16" s="139" t="s">
        <v>25</v>
      </c>
      <c r="E16" s="139" t="s">
        <v>25</v>
      </c>
      <c r="F16" s="67" t="s">
        <v>262</v>
      </c>
      <c r="G16" s="159"/>
      <c r="H16" s="159"/>
      <c r="I16" s="66" t="s">
        <v>25</v>
      </c>
      <c r="J16" s="159"/>
      <c r="K16" s="159"/>
      <c r="L16" s="160">
        <f>52530000-2</f>
        <v>52529998</v>
      </c>
      <c r="M16" s="161"/>
      <c r="N16" s="13">
        <f>M16/L16%</f>
        <v>0</v>
      </c>
      <c r="O16" s="162"/>
    </row>
    <row r="17" spans="1:15" ht="15">
      <c r="A17" s="118"/>
      <c r="B17" s="118"/>
      <c r="C17" s="118"/>
      <c r="D17" s="118"/>
      <c r="E17" s="118"/>
      <c r="F17" s="118" t="s">
        <v>189</v>
      </c>
      <c r="G17" s="118"/>
      <c r="H17" s="118"/>
      <c r="I17" s="118"/>
      <c r="J17" s="118"/>
      <c r="K17" s="118"/>
      <c r="L17" s="119">
        <f>L16+L15+L14+L13+L12</f>
        <v>846810000</v>
      </c>
      <c r="M17" s="119"/>
      <c r="N17" s="157">
        <f>N16+N15+N14+N13+N12</f>
        <v>0</v>
      </c>
      <c r="O17" s="118"/>
    </row>
    <row r="18" spans="1:15" ht="15">
      <c r="A18" s="142"/>
      <c r="B18" s="142"/>
      <c r="C18" s="142"/>
      <c r="D18" s="142"/>
      <c r="E18" s="142"/>
      <c r="F18" s="142" t="s">
        <v>52</v>
      </c>
      <c r="G18" s="142"/>
      <c r="H18" s="142"/>
      <c r="I18" s="142"/>
      <c r="J18" s="142"/>
      <c r="K18" s="142"/>
      <c r="L18" s="143">
        <f>L17</f>
        <v>846810000</v>
      </c>
      <c r="M18" s="143"/>
      <c r="N18" s="142"/>
      <c r="O18" s="142"/>
    </row>
    <row r="19" spans="12:13" ht="15">
      <c r="L19" s="1"/>
      <c r="M19" s="1"/>
    </row>
    <row r="20" spans="12:13" ht="15">
      <c r="L20" s="1"/>
      <c r="M20" s="1"/>
    </row>
    <row r="21" spans="12:13" ht="15">
      <c r="L21" s="1"/>
      <c r="M21" s="1"/>
    </row>
    <row r="22" spans="12:13" ht="15">
      <c r="L22" s="1"/>
      <c r="M22" s="1"/>
    </row>
    <row r="23" spans="12:13" ht="15">
      <c r="L23" s="1"/>
      <c r="M23" s="1"/>
    </row>
  </sheetData>
  <sheetProtection/>
  <mergeCells count="6">
    <mergeCell ref="A1:O1"/>
    <mergeCell ref="A2:O2"/>
    <mergeCell ref="L9:N9"/>
    <mergeCell ref="O9:O10"/>
    <mergeCell ref="A9:E9"/>
    <mergeCell ref="G9:K9"/>
  </mergeCells>
  <printOptions horizontalCentered="1"/>
  <pageMargins left="0" right="0" top="1" bottom="1" header="0.5" footer="0.5"/>
  <pageSetup firstPageNumber="24" useFirstPageNumber="1" horizontalDpi="600" verticalDpi="600" orientation="landscape" paperSize="9" r:id="rId1"/>
  <headerFooter alignWithMargins="0">
    <oddFooter>&amp;C&amp;P&amp;R&amp;F</oddFooter>
  </headerFooter>
</worksheet>
</file>

<file path=xl/worksheets/sheet5.xml><?xml version="1.0" encoding="utf-8"?>
<worksheet xmlns="http://schemas.openxmlformats.org/spreadsheetml/2006/main" xmlns:r="http://schemas.openxmlformats.org/officeDocument/2006/relationships">
  <sheetPr>
    <tabColor indexed="39"/>
  </sheetPr>
  <dimension ref="A1:O29"/>
  <sheetViews>
    <sheetView zoomScalePageLayoutView="0" workbookViewId="0" topLeftCell="A31">
      <selection activeCell="F5" sqref="F5"/>
    </sheetView>
  </sheetViews>
  <sheetFormatPr defaultColWidth="9.140625" defaultRowHeight="15"/>
  <cols>
    <col min="1" max="1" width="14.00390625" style="0" customWidth="1"/>
    <col min="2" max="2" width="5.8515625" style="0" customWidth="1"/>
    <col min="3" max="3" width="5.140625" style="0" customWidth="1"/>
    <col min="4" max="4" width="4.7109375" style="0" customWidth="1"/>
    <col min="5" max="5" width="3.140625" style="0" customWidth="1"/>
    <col min="6" max="6" width="28.00390625" style="0" customWidth="1"/>
    <col min="7" max="7" width="10.140625" style="0" customWidth="1"/>
    <col min="8" max="8" width="7.28125" style="0" customWidth="1"/>
    <col min="9" max="10" width="4.7109375" style="0" customWidth="1"/>
    <col min="11" max="11" width="5.140625" style="0" customWidth="1"/>
    <col min="12" max="12" width="16.57421875" style="0" customWidth="1"/>
    <col min="13" max="13" width="15.8515625" style="0" customWidth="1"/>
    <col min="14" max="14" width="7.00390625" style="0" customWidth="1"/>
    <col min="15" max="15" width="14.28125" style="0" customWidth="1"/>
    <col min="17" max="17" width="13.28125" style="0" bestFit="1" customWidth="1"/>
  </cols>
  <sheetData>
    <row r="1" spans="1:15" ht="18">
      <c r="A1" s="255" t="s">
        <v>267</v>
      </c>
      <c r="B1" s="255"/>
      <c r="C1" s="255"/>
      <c r="D1" s="255"/>
      <c r="E1" s="255"/>
      <c r="F1" s="255"/>
      <c r="G1" s="255"/>
      <c r="H1" s="255"/>
      <c r="I1" s="255"/>
      <c r="J1" s="255"/>
      <c r="K1" s="255"/>
      <c r="L1" s="255"/>
      <c r="M1" s="255"/>
      <c r="N1" s="255"/>
      <c r="O1" s="255"/>
    </row>
    <row r="3" spans="1:15" ht="16.5">
      <c r="A3" s="26" t="s">
        <v>68</v>
      </c>
      <c r="B3" s="26"/>
      <c r="C3" s="26" t="s">
        <v>69</v>
      </c>
      <c r="D3" s="26"/>
      <c r="E3" s="26"/>
      <c r="F3" s="26"/>
      <c r="G3" s="26"/>
      <c r="H3" s="97"/>
      <c r="I3" s="98"/>
      <c r="J3" s="99"/>
      <c r="K3" s="99"/>
      <c r="L3" s="99"/>
      <c r="M3" s="99"/>
      <c r="N3" s="99"/>
      <c r="O3" s="99"/>
    </row>
    <row r="4" spans="1:15" ht="16.5">
      <c r="A4" s="26" t="s">
        <v>263</v>
      </c>
      <c r="B4" s="26"/>
      <c r="C4" s="26" t="s">
        <v>70</v>
      </c>
      <c r="D4" s="26"/>
      <c r="E4" s="26"/>
      <c r="F4" s="26"/>
      <c r="G4" s="26"/>
      <c r="H4" s="97"/>
      <c r="I4" s="98"/>
      <c r="J4" s="99"/>
      <c r="K4" s="99"/>
      <c r="L4" s="99"/>
      <c r="M4" s="99"/>
      <c r="N4" s="99"/>
      <c r="O4" s="99"/>
    </row>
    <row r="5" spans="8:15" ht="16.5">
      <c r="H5" s="97"/>
      <c r="I5" s="98"/>
      <c r="J5" s="99"/>
      <c r="K5" s="99"/>
      <c r="L5" s="99"/>
      <c r="M5" s="99"/>
      <c r="N5" s="99"/>
      <c r="O5" s="99"/>
    </row>
    <row r="6" spans="1:15" ht="15.75">
      <c r="A6" s="258" t="s">
        <v>265</v>
      </c>
      <c r="B6" s="258"/>
      <c r="C6" s="258"/>
      <c r="D6" s="258"/>
      <c r="E6" s="258"/>
      <c r="F6" s="258"/>
      <c r="G6" s="258"/>
      <c r="H6" s="258"/>
      <c r="I6" s="258"/>
      <c r="J6" s="258"/>
      <c r="K6" s="258"/>
      <c r="L6" s="258"/>
      <c r="M6" s="258"/>
      <c r="N6" s="258"/>
      <c r="O6" s="258"/>
    </row>
    <row r="7" spans="1:7" ht="16.5">
      <c r="A7" s="26" t="s">
        <v>436</v>
      </c>
      <c r="B7" s="26"/>
      <c r="C7" s="26" t="s">
        <v>141</v>
      </c>
      <c r="D7" s="26"/>
      <c r="E7" s="26"/>
      <c r="F7" s="26"/>
      <c r="G7" s="26"/>
    </row>
    <row r="8" spans="1:7" ht="16.5">
      <c r="A8" s="10" t="s">
        <v>34</v>
      </c>
      <c r="B8" s="17"/>
      <c r="C8" s="10" t="s">
        <v>73</v>
      </c>
      <c r="D8" s="10"/>
      <c r="E8" s="10"/>
      <c r="F8" s="10"/>
      <c r="G8" s="10"/>
    </row>
    <row r="9" spans="1:12" ht="16.5">
      <c r="A9" s="22" t="s">
        <v>446</v>
      </c>
      <c r="B9" s="22"/>
      <c r="C9" s="22" t="s">
        <v>266</v>
      </c>
      <c r="D9" s="22"/>
      <c r="E9" s="22"/>
      <c r="F9" s="22"/>
      <c r="G9" s="22"/>
      <c r="H9" s="23"/>
      <c r="I9" s="24"/>
      <c r="J9" s="24"/>
      <c r="K9" s="24"/>
      <c r="L9" s="24"/>
    </row>
    <row r="10" spans="1:12" ht="16.5">
      <c r="A10" s="8" t="s">
        <v>445</v>
      </c>
      <c r="B10" s="26"/>
      <c r="C10" s="8" t="s">
        <v>264</v>
      </c>
      <c r="D10" s="26"/>
      <c r="E10" s="26"/>
      <c r="F10" s="19"/>
      <c r="G10" s="19"/>
      <c r="H10" s="19"/>
      <c r="I10" s="3"/>
      <c r="J10" s="3"/>
      <c r="K10" s="3"/>
      <c r="L10" s="3"/>
    </row>
    <row r="11" spans="1:15" ht="15">
      <c r="A11" s="242" t="s">
        <v>8</v>
      </c>
      <c r="B11" s="242"/>
      <c r="C11" s="242"/>
      <c r="D11" s="242"/>
      <c r="E11" s="242"/>
      <c r="F11" s="39" t="s">
        <v>9</v>
      </c>
      <c r="G11" s="242" t="s">
        <v>10</v>
      </c>
      <c r="H11" s="242"/>
      <c r="I11" s="242"/>
      <c r="J11" s="242"/>
      <c r="K11" s="242"/>
      <c r="L11" s="242" t="s">
        <v>11</v>
      </c>
      <c r="M11" s="242"/>
      <c r="N11" s="242"/>
      <c r="O11" s="243" t="s">
        <v>26</v>
      </c>
    </row>
    <row r="12" spans="1:15" ht="53.25">
      <c r="A12" s="39" t="s">
        <v>161</v>
      </c>
      <c r="B12" s="39" t="s">
        <v>13</v>
      </c>
      <c r="C12" s="39" t="s">
        <v>14</v>
      </c>
      <c r="D12" s="39" t="s">
        <v>15</v>
      </c>
      <c r="E12" s="39" t="s">
        <v>16</v>
      </c>
      <c r="F12" s="39" t="s">
        <v>64</v>
      </c>
      <c r="G12" s="39" t="s">
        <v>17</v>
      </c>
      <c r="H12" s="40" t="s">
        <v>18</v>
      </c>
      <c r="I12" s="40" t="s">
        <v>19</v>
      </c>
      <c r="J12" s="40" t="s">
        <v>20</v>
      </c>
      <c r="K12" s="40" t="s">
        <v>21</v>
      </c>
      <c r="L12" s="41" t="s">
        <v>22</v>
      </c>
      <c r="M12" s="42" t="s">
        <v>23</v>
      </c>
      <c r="N12" s="42" t="s">
        <v>24</v>
      </c>
      <c r="O12" s="244"/>
    </row>
    <row r="13" spans="1:15" ht="16.5">
      <c r="A13" s="5">
        <v>1</v>
      </c>
      <c r="B13" s="5">
        <v>2</v>
      </c>
      <c r="C13" s="5">
        <v>3</v>
      </c>
      <c r="D13" s="5">
        <v>4</v>
      </c>
      <c r="E13" s="5">
        <v>5</v>
      </c>
      <c r="F13" s="5">
        <v>6</v>
      </c>
      <c r="G13" s="5">
        <v>7</v>
      </c>
      <c r="H13" s="5">
        <v>8</v>
      </c>
      <c r="I13" s="5">
        <v>9</v>
      </c>
      <c r="J13" s="5">
        <v>10</v>
      </c>
      <c r="K13" s="5">
        <v>11</v>
      </c>
      <c r="L13" s="5">
        <v>12</v>
      </c>
      <c r="M13" s="5">
        <v>13</v>
      </c>
      <c r="N13" s="5">
        <v>14</v>
      </c>
      <c r="O13" s="5">
        <v>15</v>
      </c>
    </row>
    <row r="14" spans="1:15" ht="115.5">
      <c r="A14" s="68" t="s">
        <v>270</v>
      </c>
      <c r="B14" s="110" t="s">
        <v>25</v>
      </c>
      <c r="C14" s="110" t="s">
        <v>25</v>
      </c>
      <c r="D14" s="110" t="s">
        <v>25</v>
      </c>
      <c r="E14" s="110" t="s">
        <v>25</v>
      </c>
      <c r="F14" s="100" t="s">
        <v>271</v>
      </c>
      <c r="G14" s="27"/>
      <c r="H14" s="12"/>
      <c r="I14" s="12" t="s">
        <v>25</v>
      </c>
      <c r="J14" s="12"/>
      <c r="K14" s="12"/>
      <c r="L14" s="168">
        <v>5137000</v>
      </c>
      <c r="M14" s="70"/>
      <c r="N14" s="55">
        <f>M14/L14%</f>
        <v>0</v>
      </c>
      <c r="O14" s="27"/>
    </row>
    <row r="15" spans="1:15" ht="66">
      <c r="A15" s="68" t="s">
        <v>272</v>
      </c>
      <c r="B15" s="110" t="s">
        <v>25</v>
      </c>
      <c r="C15" s="110" t="s">
        <v>25</v>
      </c>
      <c r="D15" s="110" t="s">
        <v>25</v>
      </c>
      <c r="E15" s="110" t="s">
        <v>25</v>
      </c>
      <c r="F15" s="100" t="s">
        <v>402</v>
      </c>
      <c r="G15" s="27"/>
      <c r="H15" s="12"/>
      <c r="I15" s="12" t="s">
        <v>25</v>
      </c>
      <c r="J15" s="12"/>
      <c r="K15" s="12"/>
      <c r="L15" s="169">
        <v>3744000</v>
      </c>
      <c r="M15" s="70"/>
      <c r="N15" s="55">
        <f aca="true" t="shared" si="0" ref="N15:N27">M15/L15%</f>
        <v>0</v>
      </c>
      <c r="O15" s="27"/>
    </row>
    <row r="16" spans="1:15" ht="66">
      <c r="A16" s="68" t="s">
        <v>273</v>
      </c>
      <c r="B16" s="110" t="s">
        <v>25</v>
      </c>
      <c r="C16" s="110" t="s">
        <v>25</v>
      </c>
      <c r="D16" s="110" t="s">
        <v>25</v>
      </c>
      <c r="E16" s="110" t="s">
        <v>25</v>
      </c>
      <c r="F16" s="76" t="s">
        <v>278</v>
      </c>
      <c r="G16" s="112"/>
      <c r="H16" s="112"/>
      <c r="I16" s="12" t="s">
        <v>25</v>
      </c>
      <c r="J16" s="112"/>
      <c r="K16" s="112"/>
      <c r="L16" s="169">
        <v>1610000</v>
      </c>
      <c r="M16" s="112"/>
      <c r="N16" s="55">
        <f t="shared" si="0"/>
        <v>0</v>
      </c>
      <c r="O16" s="112"/>
    </row>
    <row r="17" spans="1:15" ht="66">
      <c r="A17" s="68" t="s">
        <v>274</v>
      </c>
      <c r="B17" s="110" t="s">
        <v>25</v>
      </c>
      <c r="C17" s="110" t="s">
        <v>25</v>
      </c>
      <c r="D17" s="110" t="s">
        <v>25</v>
      </c>
      <c r="E17" s="110" t="s">
        <v>25</v>
      </c>
      <c r="F17" s="76" t="s">
        <v>279</v>
      </c>
      <c r="G17" s="113"/>
      <c r="H17" s="114"/>
      <c r="I17" s="12" t="s">
        <v>25</v>
      </c>
      <c r="J17" s="115"/>
      <c r="K17" s="115"/>
      <c r="L17" s="169">
        <v>1290000</v>
      </c>
      <c r="M17" s="115"/>
      <c r="N17" s="55">
        <f t="shared" si="0"/>
        <v>0</v>
      </c>
      <c r="O17" s="115"/>
    </row>
    <row r="18" spans="1:15" ht="51">
      <c r="A18" s="68" t="s">
        <v>275</v>
      </c>
      <c r="B18" s="110" t="s">
        <v>25</v>
      </c>
      <c r="C18" s="110" t="s">
        <v>25</v>
      </c>
      <c r="D18" s="110" t="s">
        <v>25</v>
      </c>
      <c r="E18" s="110" t="s">
        <v>25</v>
      </c>
      <c r="F18" s="163" t="s">
        <v>280</v>
      </c>
      <c r="G18" s="113"/>
      <c r="H18" s="114"/>
      <c r="I18" s="12" t="s">
        <v>25</v>
      </c>
      <c r="J18" s="115"/>
      <c r="K18" s="115"/>
      <c r="L18" s="170">
        <v>1310000</v>
      </c>
      <c r="M18" s="115"/>
      <c r="N18" s="55">
        <f t="shared" si="0"/>
        <v>0</v>
      </c>
      <c r="O18" s="115"/>
    </row>
    <row r="19" spans="1:15" ht="63.75">
      <c r="A19" s="68" t="s">
        <v>276</v>
      </c>
      <c r="B19" s="110" t="s">
        <v>25</v>
      </c>
      <c r="C19" s="110" t="s">
        <v>25</v>
      </c>
      <c r="D19" s="110" t="s">
        <v>25</v>
      </c>
      <c r="E19" s="110" t="s">
        <v>25</v>
      </c>
      <c r="F19" s="163" t="s">
        <v>281</v>
      </c>
      <c r="G19" s="108"/>
      <c r="H19" s="108"/>
      <c r="I19" s="12" t="s">
        <v>25</v>
      </c>
      <c r="J19" s="108"/>
      <c r="K19" s="108"/>
      <c r="L19" s="170">
        <v>1240000</v>
      </c>
      <c r="M19" s="109"/>
      <c r="N19" s="55">
        <f t="shared" si="0"/>
        <v>0</v>
      </c>
      <c r="O19" s="108"/>
    </row>
    <row r="20" spans="1:15" ht="41.25" customHeight="1">
      <c r="A20" s="68" t="s">
        <v>277</v>
      </c>
      <c r="B20" s="110" t="s">
        <v>25</v>
      </c>
      <c r="C20" s="110" t="s">
        <v>25</v>
      </c>
      <c r="D20" s="110" t="s">
        <v>25</v>
      </c>
      <c r="E20" s="110" t="s">
        <v>25</v>
      </c>
      <c r="F20" s="163" t="s">
        <v>282</v>
      </c>
      <c r="G20" s="108"/>
      <c r="H20" s="108"/>
      <c r="I20" s="12" t="s">
        <v>25</v>
      </c>
      <c r="J20" s="108"/>
      <c r="K20" s="108"/>
      <c r="L20" s="170">
        <v>300000</v>
      </c>
      <c r="M20" s="109"/>
      <c r="N20" s="55">
        <f t="shared" si="0"/>
        <v>0</v>
      </c>
      <c r="O20" s="108"/>
    </row>
    <row r="21" spans="1:15" ht="51">
      <c r="A21" s="107" t="s">
        <v>283</v>
      </c>
      <c r="B21" s="110" t="s">
        <v>25</v>
      </c>
      <c r="C21" s="110" t="s">
        <v>25</v>
      </c>
      <c r="D21" s="110" t="s">
        <v>25</v>
      </c>
      <c r="E21" s="110" t="s">
        <v>25</v>
      </c>
      <c r="F21" s="163" t="s">
        <v>295</v>
      </c>
      <c r="G21" s="108"/>
      <c r="H21" s="108"/>
      <c r="I21" s="12" t="s">
        <v>25</v>
      </c>
      <c r="J21" s="108"/>
      <c r="K21" s="108"/>
      <c r="L21" s="170">
        <v>1470000</v>
      </c>
      <c r="M21" s="109"/>
      <c r="N21" s="55">
        <f t="shared" si="0"/>
        <v>0</v>
      </c>
      <c r="O21" s="108"/>
    </row>
    <row r="22" spans="1:15" ht="38.25">
      <c r="A22" s="107" t="s">
        <v>65</v>
      </c>
      <c r="B22" s="110" t="s">
        <v>25</v>
      </c>
      <c r="C22" s="110" t="s">
        <v>25</v>
      </c>
      <c r="D22" s="110" t="s">
        <v>25</v>
      </c>
      <c r="E22" s="110" t="s">
        <v>25</v>
      </c>
      <c r="F22" s="164" t="s">
        <v>284</v>
      </c>
      <c r="G22" s="108"/>
      <c r="H22" s="108"/>
      <c r="I22" s="12" t="s">
        <v>25</v>
      </c>
      <c r="J22" s="108"/>
      <c r="K22" s="108"/>
      <c r="L22" s="170">
        <v>2480000</v>
      </c>
      <c r="M22" s="109"/>
      <c r="N22" s="55">
        <f t="shared" si="0"/>
        <v>0</v>
      </c>
      <c r="O22" s="108"/>
    </row>
    <row r="23" spans="1:15" ht="38.25">
      <c r="A23" s="107" t="s">
        <v>286</v>
      </c>
      <c r="B23" s="110" t="s">
        <v>25</v>
      </c>
      <c r="C23" s="110" t="s">
        <v>25</v>
      </c>
      <c r="D23" s="110" t="s">
        <v>25</v>
      </c>
      <c r="E23" s="110" t="s">
        <v>25</v>
      </c>
      <c r="F23" s="163" t="s">
        <v>285</v>
      </c>
      <c r="G23" s="108"/>
      <c r="H23" s="108"/>
      <c r="I23" s="12" t="s">
        <v>25</v>
      </c>
      <c r="J23" s="108"/>
      <c r="K23" s="108"/>
      <c r="L23" s="170">
        <v>10680000</v>
      </c>
      <c r="M23" s="109"/>
      <c r="N23" s="55">
        <f t="shared" si="0"/>
        <v>0</v>
      </c>
      <c r="O23" s="108"/>
    </row>
    <row r="24" spans="1:15" ht="63.75">
      <c r="A24" s="107" t="s">
        <v>287</v>
      </c>
      <c r="B24" s="110" t="s">
        <v>25</v>
      </c>
      <c r="C24" s="110" t="s">
        <v>25</v>
      </c>
      <c r="D24" s="110" t="s">
        <v>25</v>
      </c>
      <c r="E24" s="110" t="s">
        <v>25</v>
      </c>
      <c r="F24" s="164" t="s">
        <v>292</v>
      </c>
      <c r="G24" s="108"/>
      <c r="H24" s="108"/>
      <c r="I24" s="12" t="s">
        <v>25</v>
      </c>
      <c r="J24" s="108"/>
      <c r="K24" s="108"/>
      <c r="L24" s="170">
        <v>3460000</v>
      </c>
      <c r="M24" s="109"/>
      <c r="N24" s="55">
        <f t="shared" si="0"/>
        <v>0</v>
      </c>
      <c r="O24" s="108"/>
    </row>
    <row r="25" spans="1:15" ht="51">
      <c r="A25" s="107" t="s">
        <v>288</v>
      </c>
      <c r="B25" s="110" t="s">
        <v>25</v>
      </c>
      <c r="C25" s="110" t="s">
        <v>25</v>
      </c>
      <c r="D25" s="110" t="s">
        <v>25</v>
      </c>
      <c r="E25" s="110" t="s">
        <v>25</v>
      </c>
      <c r="F25" s="163" t="s">
        <v>291</v>
      </c>
      <c r="G25" s="108"/>
      <c r="H25" s="108"/>
      <c r="I25" s="12" t="s">
        <v>25</v>
      </c>
      <c r="J25" s="108"/>
      <c r="K25" s="108"/>
      <c r="L25" s="170">
        <v>2100000</v>
      </c>
      <c r="M25" s="109"/>
      <c r="N25" s="55">
        <f t="shared" si="0"/>
        <v>0</v>
      </c>
      <c r="O25" s="108"/>
    </row>
    <row r="26" spans="1:15" ht="38.25">
      <c r="A26" s="165" t="s">
        <v>289</v>
      </c>
      <c r="B26" s="110" t="s">
        <v>25</v>
      </c>
      <c r="C26" s="110" t="s">
        <v>25</v>
      </c>
      <c r="D26" s="110" t="s">
        <v>25</v>
      </c>
      <c r="E26" s="110" t="s">
        <v>25</v>
      </c>
      <c r="F26" s="166" t="s">
        <v>293</v>
      </c>
      <c r="G26" s="165"/>
      <c r="H26" s="165"/>
      <c r="I26" s="12" t="s">
        <v>25</v>
      </c>
      <c r="J26" s="165"/>
      <c r="K26" s="165"/>
      <c r="L26" s="170">
        <v>3520000</v>
      </c>
      <c r="M26" s="167"/>
      <c r="N26" s="55">
        <f t="shared" si="0"/>
        <v>0</v>
      </c>
      <c r="O26" s="165"/>
    </row>
    <row r="27" spans="1:15" ht="51">
      <c r="A27" s="108" t="s">
        <v>290</v>
      </c>
      <c r="B27" s="110" t="s">
        <v>25</v>
      </c>
      <c r="C27" s="110" t="s">
        <v>25</v>
      </c>
      <c r="D27" s="110" t="s">
        <v>25</v>
      </c>
      <c r="E27" s="110" t="s">
        <v>25</v>
      </c>
      <c r="F27" s="163" t="s">
        <v>294</v>
      </c>
      <c r="G27" s="108"/>
      <c r="H27" s="108"/>
      <c r="I27" s="12" t="s">
        <v>25</v>
      </c>
      <c r="J27" s="108"/>
      <c r="K27" s="108"/>
      <c r="L27" s="170">
        <v>3320000</v>
      </c>
      <c r="M27" s="108"/>
      <c r="N27" s="55">
        <f t="shared" si="0"/>
        <v>0</v>
      </c>
      <c r="O27" s="108"/>
    </row>
    <row r="28" spans="1:15" ht="15">
      <c r="A28" s="171"/>
      <c r="B28" s="171"/>
      <c r="C28" s="171"/>
      <c r="D28" s="171"/>
      <c r="E28" s="171"/>
      <c r="F28" s="171" t="s">
        <v>189</v>
      </c>
      <c r="G28" s="171"/>
      <c r="H28" s="171"/>
      <c r="I28" s="171"/>
      <c r="J28" s="171"/>
      <c r="K28" s="171"/>
      <c r="L28" s="172">
        <f>SUM(L14:L27)</f>
        <v>41661000</v>
      </c>
      <c r="M28" s="171"/>
      <c r="N28" s="173">
        <f>SUM(N14:N27)</f>
        <v>0</v>
      </c>
      <c r="O28" s="171"/>
    </row>
    <row r="29" spans="1:15" ht="15">
      <c r="A29" s="142"/>
      <c r="B29" s="142"/>
      <c r="C29" s="142"/>
      <c r="D29" s="142"/>
      <c r="E29" s="142"/>
      <c r="F29" s="142" t="s">
        <v>296</v>
      </c>
      <c r="G29" s="142"/>
      <c r="H29" s="142"/>
      <c r="I29" s="142"/>
      <c r="J29" s="142"/>
      <c r="K29" s="142"/>
      <c r="L29" s="174">
        <f>L28</f>
        <v>41661000</v>
      </c>
      <c r="M29" s="142"/>
      <c r="N29" s="175">
        <f>N28</f>
        <v>0</v>
      </c>
      <c r="O29" s="142"/>
    </row>
  </sheetData>
  <sheetProtection/>
  <mergeCells count="6">
    <mergeCell ref="A6:O6"/>
    <mergeCell ref="A11:E11"/>
    <mergeCell ref="G11:K11"/>
    <mergeCell ref="L11:N11"/>
    <mergeCell ref="O11:O12"/>
    <mergeCell ref="A1:O1"/>
  </mergeCells>
  <printOptions/>
  <pageMargins left="0.75" right="0.75"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indexed="39"/>
  </sheetPr>
  <dimension ref="A1:O61"/>
  <sheetViews>
    <sheetView zoomScalePageLayoutView="0" workbookViewId="0" topLeftCell="A22">
      <selection activeCell="F55" sqref="F55"/>
    </sheetView>
  </sheetViews>
  <sheetFormatPr defaultColWidth="9.140625" defaultRowHeight="15"/>
  <cols>
    <col min="1" max="1" width="11.8515625" style="0" customWidth="1"/>
    <col min="2" max="2" width="8.00390625" style="0" customWidth="1"/>
    <col min="3" max="3" width="4.57421875" style="0" customWidth="1"/>
    <col min="4" max="4" width="3.8515625" style="0" customWidth="1"/>
    <col min="5" max="5" width="4.00390625" style="0" customWidth="1"/>
    <col min="6" max="6" width="35.57421875" style="0" customWidth="1"/>
    <col min="7" max="7" width="9.421875" style="0" customWidth="1"/>
    <col min="8" max="8" width="6.8515625" style="0" customWidth="1"/>
    <col min="9" max="9" width="7.8515625" style="0" customWidth="1"/>
    <col min="10" max="10" width="4.421875" style="0" customWidth="1"/>
    <col min="11" max="11" width="5.00390625" style="0" customWidth="1"/>
    <col min="12" max="12" width="15.00390625" style="0" customWidth="1"/>
    <col min="13" max="13" width="13.8515625" style="0" customWidth="1"/>
    <col min="15" max="15" width="9.57421875" style="0" customWidth="1"/>
    <col min="17" max="17" width="12.57421875" style="0" customWidth="1"/>
  </cols>
  <sheetData>
    <row r="1" spans="1:15" ht="18">
      <c r="A1" s="255" t="s">
        <v>297</v>
      </c>
      <c r="B1" s="255"/>
      <c r="C1" s="255"/>
      <c r="D1" s="255"/>
      <c r="E1" s="255"/>
      <c r="F1" s="255"/>
      <c r="G1" s="255"/>
      <c r="H1" s="255"/>
      <c r="I1" s="255"/>
      <c r="J1" s="255"/>
      <c r="K1" s="255"/>
      <c r="L1" s="255"/>
      <c r="M1" s="255"/>
      <c r="N1" s="255"/>
      <c r="O1" s="255"/>
    </row>
    <row r="2" spans="1:7" ht="16.5">
      <c r="A2" s="26" t="s">
        <v>68</v>
      </c>
      <c r="B2" s="26"/>
      <c r="C2" s="26" t="s">
        <v>69</v>
      </c>
      <c r="D2" s="26"/>
      <c r="E2" s="26"/>
      <c r="F2" s="26"/>
      <c r="G2" s="26"/>
    </row>
    <row r="3" spans="1:15" ht="16.5">
      <c r="A3" s="26" t="s">
        <v>263</v>
      </c>
      <c r="B3" s="26"/>
      <c r="C3" s="26" t="s">
        <v>70</v>
      </c>
      <c r="D3" s="26"/>
      <c r="E3" s="26"/>
      <c r="F3" s="26"/>
      <c r="G3" s="26"/>
      <c r="H3" s="23"/>
      <c r="I3" s="24"/>
      <c r="J3" s="24"/>
      <c r="K3" s="24"/>
      <c r="L3" s="24"/>
      <c r="M3" s="24"/>
      <c r="N3" s="24"/>
      <c r="O3" s="24"/>
    </row>
    <row r="4" spans="1:7" ht="16.5">
      <c r="A4" s="10" t="s">
        <v>34</v>
      </c>
      <c r="B4" s="17"/>
      <c r="C4" s="10" t="s">
        <v>73</v>
      </c>
      <c r="D4" s="10"/>
      <c r="E4" s="10"/>
      <c r="F4" s="10"/>
      <c r="G4" s="10"/>
    </row>
    <row r="5" spans="1:15" ht="18">
      <c r="A5" s="245" t="s">
        <v>302</v>
      </c>
      <c r="B5" s="245"/>
      <c r="C5" s="245"/>
      <c r="D5" s="245"/>
      <c r="E5" s="245"/>
      <c r="F5" s="245"/>
      <c r="G5" s="245"/>
      <c r="H5" s="245"/>
      <c r="I5" s="245"/>
      <c r="J5" s="245"/>
      <c r="K5" s="245"/>
      <c r="L5" s="245"/>
      <c r="M5" s="245"/>
      <c r="N5" s="245"/>
      <c r="O5" s="245"/>
    </row>
    <row r="7" spans="1:6" ht="16.5">
      <c r="A7" s="22" t="s">
        <v>30</v>
      </c>
      <c r="B7" s="22"/>
      <c r="C7" s="22" t="s">
        <v>298</v>
      </c>
      <c r="D7" s="22"/>
      <c r="E7" s="22"/>
      <c r="F7" s="22"/>
    </row>
    <row r="8" spans="1:6" ht="16.5">
      <c r="A8" s="22" t="s">
        <v>31</v>
      </c>
      <c r="B8" s="22"/>
      <c r="C8" s="22" t="s">
        <v>32</v>
      </c>
      <c r="D8" s="22"/>
      <c r="E8" s="22"/>
      <c r="F8" s="22"/>
    </row>
    <row r="9" spans="1:15" ht="16.5">
      <c r="A9" s="8" t="s">
        <v>303</v>
      </c>
      <c r="B9" s="26"/>
      <c r="C9" s="8" t="s">
        <v>304</v>
      </c>
      <c r="D9" s="26"/>
      <c r="E9" s="26"/>
      <c r="F9" s="19"/>
      <c r="G9" s="19"/>
      <c r="H9" s="19"/>
      <c r="I9" s="3"/>
      <c r="J9" s="3"/>
      <c r="K9" s="3"/>
      <c r="L9" s="3"/>
      <c r="M9" s="24"/>
      <c r="N9" s="24"/>
      <c r="O9" s="24"/>
    </row>
    <row r="10" spans="1:15" ht="15">
      <c r="A10" s="242" t="s">
        <v>8</v>
      </c>
      <c r="B10" s="242"/>
      <c r="C10" s="242"/>
      <c r="D10" s="242"/>
      <c r="E10" s="242"/>
      <c r="F10" s="39" t="s">
        <v>9</v>
      </c>
      <c r="G10" s="242" t="s">
        <v>10</v>
      </c>
      <c r="H10" s="242"/>
      <c r="I10" s="242"/>
      <c r="J10" s="242"/>
      <c r="K10" s="242"/>
      <c r="L10" s="242" t="s">
        <v>11</v>
      </c>
      <c r="M10" s="242"/>
      <c r="N10" s="242"/>
      <c r="O10" s="243" t="s">
        <v>26</v>
      </c>
    </row>
    <row r="11" spans="1:15" ht="53.25">
      <c r="A11" s="39" t="s">
        <v>244</v>
      </c>
      <c r="B11" s="39" t="s">
        <v>13</v>
      </c>
      <c r="C11" s="39" t="s">
        <v>14</v>
      </c>
      <c r="D11" s="39" t="s">
        <v>15</v>
      </c>
      <c r="E11" s="39" t="s">
        <v>16</v>
      </c>
      <c r="F11" s="39" t="s">
        <v>63</v>
      </c>
      <c r="G11" s="39" t="s">
        <v>17</v>
      </c>
      <c r="H11" s="40" t="s">
        <v>18</v>
      </c>
      <c r="I11" s="40" t="s">
        <v>19</v>
      </c>
      <c r="J11" s="40" t="s">
        <v>20</v>
      </c>
      <c r="K11" s="40" t="s">
        <v>21</v>
      </c>
      <c r="L11" s="41" t="s">
        <v>22</v>
      </c>
      <c r="M11" s="42" t="s">
        <v>23</v>
      </c>
      <c r="N11" s="39" t="s">
        <v>24</v>
      </c>
      <c r="O11" s="244"/>
    </row>
    <row r="12" spans="1:15" ht="16.5">
      <c r="A12" s="5">
        <v>1</v>
      </c>
      <c r="B12" s="5">
        <v>2</v>
      </c>
      <c r="C12" s="5">
        <v>3</v>
      </c>
      <c r="D12" s="5">
        <v>4</v>
      </c>
      <c r="E12" s="5">
        <v>5</v>
      </c>
      <c r="F12" s="5">
        <v>6</v>
      </c>
      <c r="G12" s="5">
        <v>7</v>
      </c>
      <c r="H12" s="5">
        <v>8</v>
      </c>
      <c r="I12" s="5">
        <v>9</v>
      </c>
      <c r="J12" s="5">
        <v>10</v>
      </c>
      <c r="K12" s="5">
        <v>11</v>
      </c>
      <c r="L12" s="5">
        <v>12</v>
      </c>
      <c r="M12" s="5">
        <v>13</v>
      </c>
      <c r="N12" s="5">
        <v>14</v>
      </c>
      <c r="O12" s="5">
        <v>15</v>
      </c>
    </row>
    <row r="13" spans="1:15" ht="49.5">
      <c r="A13" s="53" t="s">
        <v>151</v>
      </c>
      <c r="B13" s="110" t="s">
        <v>25</v>
      </c>
      <c r="C13" s="110" t="s">
        <v>25</v>
      </c>
      <c r="D13" s="110" t="s">
        <v>25</v>
      </c>
      <c r="E13" s="110" t="s">
        <v>25</v>
      </c>
      <c r="F13" s="78" t="s">
        <v>306</v>
      </c>
      <c r="G13" s="12"/>
      <c r="H13" s="12"/>
      <c r="I13" s="66" t="s">
        <v>25</v>
      </c>
      <c r="J13" s="12"/>
      <c r="K13" s="12"/>
      <c r="L13" s="183">
        <v>13347000</v>
      </c>
      <c r="M13" s="13"/>
      <c r="N13" s="13">
        <f aca="true" t="shared" si="0" ref="N13:N18">M13/L13%</f>
        <v>0</v>
      </c>
      <c r="O13" s="12"/>
    </row>
    <row r="14" spans="1:15" ht="99">
      <c r="A14" s="53" t="s">
        <v>152</v>
      </c>
      <c r="B14" s="110" t="s">
        <v>25</v>
      </c>
      <c r="C14" s="110" t="s">
        <v>25</v>
      </c>
      <c r="D14" s="110" t="s">
        <v>25</v>
      </c>
      <c r="E14" s="110" t="s">
        <v>25</v>
      </c>
      <c r="F14" s="78" t="s">
        <v>307</v>
      </c>
      <c r="G14" s="12"/>
      <c r="H14" s="15"/>
      <c r="I14" s="66" t="s">
        <v>25</v>
      </c>
      <c r="J14" s="15"/>
      <c r="K14" s="15"/>
      <c r="L14" s="183">
        <v>1700400</v>
      </c>
      <c r="M14" s="16"/>
      <c r="N14" s="13">
        <f t="shared" si="0"/>
        <v>0</v>
      </c>
      <c r="O14" s="12"/>
    </row>
    <row r="15" spans="1:15" ht="132">
      <c r="A15" s="53" t="s">
        <v>305</v>
      </c>
      <c r="B15" s="110" t="s">
        <v>25</v>
      </c>
      <c r="C15" s="110" t="s">
        <v>25</v>
      </c>
      <c r="D15" s="110" t="s">
        <v>25</v>
      </c>
      <c r="E15" s="110" t="s">
        <v>25</v>
      </c>
      <c r="F15" s="78" t="s">
        <v>153</v>
      </c>
      <c r="G15" s="12"/>
      <c r="H15" s="12"/>
      <c r="I15" s="66" t="s">
        <v>25</v>
      </c>
      <c r="J15" s="12"/>
      <c r="K15" s="12"/>
      <c r="L15" s="116">
        <v>5240000</v>
      </c>
      <c r="M15" s="13"/>
      <c r="N15" s="13">
        <f t="shared" si="0"/>
        <v>0</v>
      </c>
      <c r="O15" s="12"/>
    </row>
    <row r="16" spans="1:15" ht="49.5">
      <c r="A16" s="53" t="s">
        <v>154</v>
      </c>
      <c r="B16" s="110" t="s">
        <v>25</v>
      </c>
      <c r="C16" s="110" t="s">
        <v>25</v>
      </c>
      <c r="D16" s="110" t="s">
        <v>25</v>
      </c>
      <c r="E16" s="110" t="s">
        <v>25</v>
      </c>
      <c r="F16" s="78" t="s">
        <v>159</v>
      </c>
      <c r="G16" s="12"/>
      <c r="H16" s="12"/>
      <c r="I16" s="66" t="s">
        <v>25</v>
      </c>
      <c r="J16" s="12"/>
      <c r="K16" s="12"/>
      <c r="L16" s="116">
        <v>1170000</v>
      </c>
      <c r="M16" s="13"/>
      <c r="N16" s="13">
        <f t="shared" si="0"/>
        <v>0</v>
      </c>
      <c r="O16" s="12"/>
    </row>
    <row r="17" spans="1:15" ht="131.25" customHeight="1">
      <c r="A17" s="53" t="s">
        <v>155</v>
      </c>
      <c r="B17" s="139" t="s">
        <v>25</v>
      </c>
      <c r="C17" s="139" t="s">
        <v>25</v>
      </c>
      <c r="D17" s="139" t="s">
        <v>25</v>
      </c>
      <c r="E17" s="139" t="s">
        <v>25</v>
      </c>
      <c r="F17" s="78" t="s">
        <v>156</v>
      </c>
      <c r="G17" s="159"/>
      <c r="H17" s="159"/>
      <c r="I17" s="66" t="s">
        <v>25</v>
      </c>
      <c r="J17" s="159"/>
      <c r="K17" s="159"/>
      <c r="L17" s="116">
        <v>2549600</v>
      </c>
      <c r="M17" s="161"/>
      <c r="N17" s="13">
        <f t="shared" si="0"/>
        <v>0</v>
      </c>
      <c r="O17" s="162"/>
    </row>
    <row r="18" spans="1:15" ht="99">
      <c r="A18" s="53" t="s">
        <v>158</v>
      </c>
      <c r="B18" s="182"/>
      <c r="C18" s="182"/>
      <c r="D18" s="182"/>
      <c r="E18" s="182"/>
      <c r="F18" s="78" t="s">
        <v>157</v>
      </c>
      <c r="G18" s="182"/>
      <c r="H18" s="182"/>
      <c r="I18" s="182"/>
      <c r="J18" s="182"/>
      <c r="K18" s="182"/>
      <c r="L18" s="116">
        <v>3300000</v>
      </c>
      <c r="M18" s="182"/>
      <c r="N18" s="13">
        <f t="shared" si="0"/>
        <v>0</v>
      </c>
      <c r="O18" s="182"/>
    </row>
    <row r="19" spans="1:15" ht="15">
      <c r="A19" s="178"/>
      <c r="B19" s="178"/>
      <c r="C19" s="178"/>
      <c r="D19" s="178"/>
      <c r="E19" s="178"/>
      <c r="F19" s="178" t="s">
        <v>308</v>
      </c>
      <c r="G19" s="178"/>
      <c r="H19" s="178"/>
      <c r="I19" s="178"/>
      <c r="J19" s="178"/>
      <c r="K19" s="178"/>
      <c r="L19" s="192">
        <f>SUM(L13:L18)</f>
        <v>27307000</v>
      </c>
      <c r="M19" s="178"/>
      <c r="N19" s="192">
        <f>SUM(N13:N18)</f>
        <v>0</v>
      </c>
      <c r="O19" s="178"/>
    </row>
    <row r="25" spans="1:15" ht="18">
      <c r="A25" s="245" t="s">
        <v>310</v>
      </c>
      <c r="B25" s="245"/>
      <c r="C25" s="245"/>
      <c r="D25" s="245"/>
      <c r="E25" s="245"/>
      <c r="F25" s="245"/>
      <c r="G25" s="245"/>
      <c r="H25" s="245"/>
      <c r="I25" s="245"/>
      <c r="J25" s="245"/>
      <c r="K25" s="245"/>
      <c r="L25" s="245"/>
      <c r="M25" s="245"/>
      <c r="N25" s="245"/>
      <c r="O25" s="245"/>
    </row>
    <row r="27" spans="1:6" ht="16.5">
      <c r="A27" s="22" t="s">
        <v>90</v>
      </c>
      <c r="B27" s="22"/>
      <c r="C27" s="22" t="s">
        <v>309</v>
      </c>
      <c r="D27" s="22"/>
      <c r="E27" s="22"/>
      <c r="F27" s="22"/>
    </row>
    <row r="28" spans="1:6" ht="16.5">
      <c r="A28" s="22" t="s">
        <v>31</v>
      </c>
      <c r="B28" s="22"/>
      <c r="C28" s="22" t="s">
        <v>32</v>
      </c>
      <c r="D28" s="22"/>
      <c r="E28" s="22"/>
      <c r="F28" s="22"/>
    </row>
    <row r="29" spans="1:15" ht="16.5">
      <c r="A29" s="8" t="s">
        <v>35</v>
      </c>
      <c r="B29" s="26"/>
      <c r="C29" s="8" t="s">
        <v>36</v>
      </c>
      <c r="D29" s="26"/>
      <c r="E29" s="26"/>
      <c r="F29" s="19"/>
      <c r="G29" s="19"/>
      <c r="H29" s="19"/>
      <c r="I29" s="3"/>
      <c r="J29" s="3"/>
      <c r="K29" s="3"/>
      <c r="L29" s="3"/>
      <c r="M29" s="24"/>
      <c r="N29" s="24"/>
      <c r="O29" s="24"/>
    </row>
    <row r="30" spans="1:15" ht="15">
      <c r="A30" s="242" t="s">
        <v>8</v>
      </c>
      <c r="B30" s="242"/>
      <c r="C30" s="242"/>
      <c r="D30" s="242"/>
      <c r="E30" s="242"/>
      <c r="F30" s="39" t="s">
        <v>9</v>
      </c>
      <c r="G30" s="242" t="s">
        <v>10</v>
      </c>
      <c r="H30" s="242"/>
      <c r="I30" s="242"/>
      <c r="J30" s="242"/>
      <c r="K30" s="242"/>
      <c r="L30" s="242" t="s">
        <v>11</v>
      </c>
      <c r="M30" s="242"/>
      <c r="N30" s="242"/>
      <c r="O30" s="243" t="s">
        <v>26</v>
      </c>
    </row>
    <row r="31" spans="1:15" ht="53.25">
      <c r="A31" s="39" t="s">
        <v>161</v>
      </c>
      <c r="B31" s="39" t="s">
        <v>13</v>
      </c>
      <c r="C31" s="39" t="s">
        <v>14</v>
      </c>
      <c r="D31" s="39" t="s">
        <v>15</v>
      </c>
      <c r="E31" s="39" t="s">
        <v>16</v>
      </c>
      <c r="F31" s="39" t="s">
        <v>64</v>
      </c>
      <c r="G31" s="39" t="s">
        <v>17</v>
      </c>
      <c r="H31" s="40" t="s">
        <v>18</v>
      </c>
      <c r="I31" s="40" t="s">
        <v>19</v>
      </c>
      <c r="J31" s="40" t="s">
        <v>20</v>
      </c>
      <c r="K31" s="40" t="s">
        <v>21</v>
      </c>
      <c r="L31" s="41" t="s">
        <v>22</v>
      </c>
      <c r="M31" s="42" t="s">
        <v>23</v>
      </c>
      <c r="N31" s="42" t="s">
        <v>24</v>
      </c>
      <c r="O31" s="244"/>
    </row>
    <row r="32" spans="1:15" ht="16.5">
      <c r="A32" s="5">
        <v>1</v>
      </c>
      <c r="B32" s="5">
        <v>2</v>
      </c>
      <c r="C32" s="5">
        <v>3</v>
      </c>
      <c r="D32" s="5">
        <v>4</v>
      </c>
      <c r="E32" s="5">
        <v>5</v>
      </c>
      <c r="F32" s="5">
        <v>6</v>
      </c>
      <c r="G32" s="5">
        <v>7</v>
      </c>
      <c r="H32" s="5">
        <v>8</v>
      </c>
      <c r="I32" s="5">
        <v>9</v>
      </c>
      <c r="J32" s="5">
        <v>10</v>
      </c>
      <c r="K32" s="5">
        <v>11</v>
      </c>
      <c r="L32" s="5">
        <v>12</v>
      </c>
      <c r="M32" s="5">
        <v>13</v>
      </c>
      <c r="N32" s="5">
        <v>14</v>
      </c>
      <c r="O32" s="5">
        <v>15</v>
      </c>
    </row>
    <row r="33" spans="1:15" ht="49.5">
      <c r="A33" s="68" t="s">
        <v>311</v>
      </c>
      <c r="B33" s="184" t="s">
        <v>25</v>
      </c>
      <c r="C33" s="184" t="s">
        <v>25</v>
      </c>
      <c r="D33" s="184" t="s">
        <v>25</v>
      </c>
      <c r="E33" s="184" t="s">
        <v>25</v>
      </c>
      <c r="F33" s="185" t="s">
        <v>326</v>
      </c>
      <c r="G33" s="27"/>
      <c r="H33" s="12"/>
      <c r="I33" s="12" t="s">
        <v>25</v>
      </c>
      <c r="J33" s="12"/>
      <c r="K33" s="12"/>
      <c r="L33" s="187">
        <v>7126667</v>
      </c>
      <c r="M33" s="70"/>
      <c r="N33" s="55">
        <f>M33/L33%</f>
        <v>0</v>
      </c>
      <c r="O33" s="27"/>
    </row>
    <row r="34" spans="1:15" ht="89.25" customHeight="1">
      <c r="A34" s="68" t="s">
        <v>312</v>
      </c>
      <c r="B34" s="184" t="s">
        <v>25</v>
      </c>
      <c r="C34" s="184" t="s">
        <v>25</v>
      </c>
      <c r="D34" s="184" t="s">
        <v>25</v>
      </c>
      <c r="E34" s="184" t="s">
        <v>25</v>
      </c>
      <c r="F34" s="185" t="s">
        <v>325</v>
      </c>
      <c r="G34" s="27"/>
      <c r="H34" s="12"/>
      <c r="I34" s="12" t="s">
        <v>25</v>
      </c>
      <c r="J34" s="12"/>
      <c r="K34" s="12"/>
      <c r="L34" s="188">
        <v>3800000</v>
      </c>
      <c r="M34" s="70"/>
      <c r="N34" s="55">
        <f aca="true" t="shared" si="1" ref="N34:N40">M34/L34%</f>
        <v>0</v>
      </c>
      <c r="O34" s="27"/>
    </row>
    <row r="35" spans="1:15" ht="66">
      <c r="A35" s="68" t="s">
        <v>313</v>
      </c>
      <c r="B35" s="184" t="s">
        <v>25</v>
      </c>
      <c r="C35" s="184" t="s">
        <v>25</v>
      </c>
      <c r="D35" s="184" t="s">
        <v>25</v>
      </c>
      <c r="E35" s="184" t="s">
        <v>25</v>
      </c>
      <c r="F35" s="186" t="s">
        <v>319</v>
      </c>
      <c r="G35" s="112"/>
      <c r="H35" s="112"/>
      <c r="I35" s="12" t="s">
        <v>25</v>
      </c>
      <c r="J35" s="112"/>
      <c r="K35" s="112"/>
      <c r="L35" s="187">
        <v>21658000</v>
      </c>
      <c r="M35" s="112"/>
      <c r="N35" s="55">
        <f t="shared" si="1"/>
        <v>0</v>
      </c>
      <c r="O35" s="112"/>
    </row>
    <row r="36" spans="1:15" ht="66">
      <c r="A36" s="68" t="s">
        <v>314</v>
      </c>
      <c r="B36" s="184" t="s">
        <v>25</v>
      </c>
      <c r="C36" s="184" t="s">
        <v>25</v>
      </c>
      <c r="D36" s="184" t="s">
        <v>25</v>
      </c>
      <c r="E36" s="184" t="s">
        <v>25</v>
      </c>
      <c r="F36" s="186" t="s">
        <v>320</v>
      </c>
      <c r="G36" s="113"/>
      <c r="H36" s="114"/>
      <c r="I36" s="12" t="s">
        <v>25</v>
      </c>
      <c r="J36" s="115"/>
      <c r="K36" s="115"/>
      <c r="L36" s="187">
        <v>19400000</v>
      </c>
      <c r="M36" s="115"/>
      <c r="N36" s="55">
        <f t="shared" si="1"/>
        <v>0</v>
      </c>
      <c r="O36" s="115"/>
    </row>
    <row r="37" spans="1:15" ht="66">
      <c r="A37" s="68" t="s">
        <v>315</v>
      </c>
      <c r="B37" s="184" t="s">
        <v>25</v>
      </c>
      <c r="C37" s="184" t="s">
        <v>25</v>
      </c>
      <c r="D37" s="184" t="s">
        <v>25</v>
      </c>
      <c r="E37" s="184" t="s">
        <v>25</v>
      </c>
      <c r="F37" s="186" t="s">
        <v>321</v>
      </c>
      <c r="G37" s="113"/>
      <c r="H37" s="114"/>
      <c r="I37" s="12" t="s">
        <v>25</v>
      </c>
      <c r="J37" s="115"/>
      <c r="K37" s="115"/>
      <c r="L37" s="187">
        <v>5844000</v>
      </c>
      <c r="M37" s="115"/>
      <c r="N37" s="55">
        <f t="shared" si="1"/>
        <v>0</v>
      </c>
      <c r="O37" s="115"/>
    </row>
    <row r="38" spans="1:15" ht="33">
      <c r="A38" s="68" t="s">
        <v>316</v>
      </c>
      <c r="B38" s="184" t="s">
        <v>25</v>
      </c>
      <c r="C38" s="184" t="s">
        <v>25</v>
      </c>
      <c r="D38" s="184" t="s">
        <v>25</v>
      </c>
      <c r="E38" s="184" t="s">
        <v>25</v>
      </c>
      <c r="F38" s="186" t="s">
        <v>322</v>
      </c>
      <c r="G38" s="108"/>
      <c r="H38" s="108"/>
      <c r="I38" s="12" t="s">
        <v>25</v>
      </c>
      <c r="J38" s="108"/>
      <c r="K38" s="108"/>
      <c r="L38" s="187">
        <v>6488000</v>
      </c>
      <c r="M38" s="109"/>
      <c r="N38" s="55">
        <f t="shared" si="1"/>
        <v>0</v>
      </c>
      <c r="O38" s="108"/>
    </row>
    <row r="39" spans="1:15" ht="33">
      <c r="A39" s="68" t="s">
        <v>317</v>
      </c>
      <c r="B39" s="184" t="s">
        <v>25</v>
      </c>
      <c r="C39" s="184" t="s">
        <v>25</v>
      </c>
      <c r="D39" s="184" t="s">
        <v>25</v>
      </c>
      <c r="E39" s="184" t="s">
        <v>25</v>
      </c>
      <c r="F39" s="186" t="s">
        <v>323</v>
      </c>
      <c r="G39" s="108"/>
      <c r="H39" s="108"/>
      <c r="I39" s="12" t="s">
        <v>25</v>
      </c>
      <c r="J39" s="108"/>
      <c r="K39" s="108"/>
      <c r="L39" s="187">
        <v>14753333</v>
      </c>
      <c r="M39" s="109"/>
      <c r="N39" s="55">
        <f t="shared" si="1"/>
        <v>0</v>
      </c>
      <c r="O39" s="108"/>
    </row>
    <row r="40" spans="1:15" ht="49.5">
      <c r="A40" s="68" t="s">
        <v>318</v>
      </c>
      <c r="B40" s="184" t="s">
        <v>25</v>
      </c>
      <c r="C40" s="184" t="s">
        <v>25</v>
      </c>
      <c r="D40" s="184" t="s">
        <v>25</v>
      </c>
      <c r="E40" s="184" t="s">
        <v>25</v>
      </c>
      <c r="F40" s="186" t="s">
        <v>324</v>
      </c>
      <c r="G40" s="108"/>
      <c r="H40" s="108"/>
      <c r="I40" s="12" t="s">
        <v>25</v>
      </c>
      <c r="J40" s="108"/>
      <c r="K40" s="108"/>
      <c r="L40" s="187">
        <v>7000000</v>
      </c>
      <c r="M40" s="108"/>
      <c r="N40" s="55">
        <f t="shared" si="1"/>
        <v>0</v>
      </c>
      <c r="O40" s="108"/>
    </row>
    <row r="41" spans="1:15" ht="15">
      <c r="A41" s="178"/>
      <c r="B41" s="178"/>
      <c r="C41" s="178"/>
      <c r="D41" s="178"/>
      <c r="E41" s="178"/>
      <c r="F41" s="178" t="s">
        <v>308</v>
      </c>
      <c r="G41" s="178"/>
      <c r="H41" s="178"/>
      <c r="I41" s="178"/>
      <c r="J41" s="178"/>
      <c r="K41" s="178"/>
      <c r="L41" s="192">
        <f>SUM(L33:L40)</f>
        <v>86070000</v>
      </c>
      <c r="M41" s="178"/>
      <c r="N41" s="193">
        <f>SUM(N33:N40)</f>
        <v>0</v>
      </c>
      <c r="O41" s="178"/>
    </row>
    <row r="43" spans="1:15" ht="18">
      <c r="A43" s="245" t="s">
        <v>329</v>
      </c>
      <c r="B43" s="245"/>
      <c r="C43" s="245"/>
      <c r="D43" s="245"/>
      <c r="E43" s="245"/>
      <c r="F43" s="245"/>
      <c r="G43" s="245"/>
      <c r="H43" s="245"/>
      <c r="I43" s="245"/>
      <c r="J43" s="245"/>
      <c r="K43" s="245"/>
      <c r="L43" s="245"/>
      <c r="M43" s="245"/>
      <c r="N43" s="245"/>
      <c r="O43" s="245"/>
    </row>
    <row r="45" spans="1:6" ht="16.5">
      <c r="A45" s="22" t="s">
        <v>96</v>
      </c>
      <c r="B45" s="22"/>
      <c r="C45" s="22" t="s">
        <v>327</v>
      </c>
      <c r="D45" s="22"/>
      <c r="E45" s="22"/>
      <c r="F45" s="22"/>
    </row>
    <row r="46" spans="1:6" ht="16.5">
      <c r="A46" s="22" t="s">
        <v>328</v>
      </c>
      <c r="B46" s="22"/>
      <c r="C46" s="22" t="s">
        <v>330</v>
      </c>
      <c r="D46" s="22"/>
      <c r="E46" s="22"/>
      <c r="F46" s="22"/>
    </row>
    <row r="47" spans="1:15" ht="16.5">
      <c r="A47" s="8" t="s">
        <v>442</v>
      </c>
      <c r="B47" s="26"/>
      <c r="C47" s="8" t="s">
        <v>36</v>
      </c>
      <c r="D47" s="26"/>
      <c r="E47" s="26"/>
      <c r="F47" s="19"/>
      <c r="G47" s="19"/>
      <c r="H47" s="19"/>
      <c r="I47" s="3"/>
      <c r="J47" s="3"/>
      <c r="K47" s="3"/>
      <c r="L47" s="3"/>
      <c r="M47" s="24"/>
      <c r="N47" s="24"/>
      <c r="O47" s="24"/>
    </row>
    <row r="48" spans="1:15" ht="15">
      <c r="A48" s="242" t="s">
        <v>8</v>
      </c>
      <c r="B48" s="242"/>
      <c r="C48" s="242"/>
      <c r="D48" s="242"/>
      <c r="E48" s="242"/>
      <c r="F48" s="39" t="s">
        <v>9</v>
      </c>
      <c r="G48" s="242" t="s">
        <v>10</v>
      </c>
      <c r="H48" s="242"/>
      <c r="I48" s="242"/>
      <c r="J48" s="242"/>
      <c r="K48" s="242"/>
      <c r="L48" s="242" t="s">
        <v>11</v>
      </c>
      <c r="M48" s="242"/>
      <c r="N48" s="242"/>
      <c r="O48" s="243" t="s">
        <v>26</v>
      </c>
    </row>
    <row r="49" spans="1:15" ht="53.25">
      <c r="A49" s="39" t="s">
        <v>161</v>
      </c>
      <c r="B49" s="39" t="s">
        <v>13</v>
      </c>
      <c r="C49" s="39" t="s">
        <v>14</v>
      </c>
      <c r="D49" s="39" t="s">
        <v>15</v>
      </c>
      <c r="E49" s="39" t="s">
        <v>16</v>
      </c>
      <c r="F49" s="39" t="s">
        <v>64</v>
      </c>
      <c r="G49" s="39" t="s">
        <v>17</v>
      </c>
      <c r="H49" s="40" t="s">
        <v>18</v>
      </c>
      <c r="I49" s="40" t="s">
        <v>19</v>
      </c>
      <c r="J49" s="40" t="s">
        <v>20</v>
      </c>
      <c r="K49" s="40" t="s">
        <v>21</v>
      </c>
      <c r="L49" s="41" t="s">
        <v>22</v>
      </c>
      <c r="M49" s="42" t="s">
        <v>23</v>
      </c>
      <c r="N49" s="42" t="s">
        <v>24</v>
      </c>
      <c r="O49" s="244"/>
    </row>
    <row r="50" spans="1:15" ht="16.5">
      <c r="A50" s="5">
        <v>1</v>
      </c>
      <c r="B50" s="5">
        <v>2</v>
      </c>
      <c r="C50" s="5">
        <v>3</v>
      </c>
      <c r="D50" s="5">
        <v>4</v>
      </c>
      <c r="E50" s="5">
        <v>5</v>
      </c>
      <c r="F50" s="5">
        <v>6</v>
      </c>
      <c r="G50" s="5">
        <v>7</v>
      </c>
      <c r="H50" s="5">
        <v>8</v>
      </c>
      <c r="I50" s="5">
        <v>9</v>
      </c>
      <c r="J50" s="5">
        <v>10</v>
      </c>
      <c r="K50" s="5">
        <v>11</v>
      </c>
      <c r="L50" s="5">
        <v>12</v>
      </c>
      <c r="M50" s="5">
        <v>13</v>
      </c>
      <c r="N50" s="5">
        <v>14</v>
      </c>
      <c r="O50" s="5">
        <v>15</v>
      </c>
    </row>
    <row r="51" spans="1:15" ht="82.5">
      <c r="A51" s="68" t="s">
        <v>332</v>
      </c>
      <c r="B51" s="184" t="s">
        <v>25</v>
      </c>
      <c r="C51" s="184" t="s">
        <v>25</v>
      </c>
      <c r="D51" s="184" t="s">
        <v>25</v>
      </c>
      <c r="E51" s="184" t="s">
        <v>25</v>
      </c>
      <c r="F51" s="189" t="s">
        <v>331</v>
      </c>
      <c r="G51" s="27"/>
      <c r="H51" s="12"/>
      <c r="I51" s="12" t="s">
        <v>25</v>
      </c>
      <c r="J51" s="12"/>
      <c r="K51" s="12"/>
      <c r="L51" s="190">
        <v>15580000</v>
      </c>
      <c r="M51" s="70"/>
      <c r="N51" s="55">
        <f>M51/L51%</f>
        <v>0</v>
      </c>
      <c r="O51" s="27"/>
    </row>
    <row r="52" spans="1:15" ht="82.5">
      <c r="A52" s="68" t="s">
        <v>257</v>
      </c>
      <c r="B52" s="184" t="s">
        <v>25</v>
      </c>
      <c r="C52" s="184" t="s">
        <v>25</v>
      </c>
      <c r="D52" s="184" t="s">
        <v>25</v>
      </c>
      <c r="E52" s="184" t="s">
        <v>25</v>
      </c>
      <c r="F52" s="67" t="s">
        <v>338</v>
      </c>
      <c r="G52" s="27"/>
      <c r="H52" s="12"/>
      <c r="I52" s="12" t="s">
        <v>25</v>
      </c>
      <c r="J52" s="12"/>
      <c r="K52" s="12"/>
      <c r="L52" s="160">
        <v>5030000</v>
      </c>
      <c r="M52" s="70"/>
      <c r="N52" s="55">
        <f aca="true" t="shared" si="2" ref="N52:N59">M52/L52%</f>
        <v>0</v>
      </c>
      <c r="O52" s="27"/>
    </row>
    <row r="53" spans="1:15" ht="66">
      <c r="A53" s="68" t="s">
        <v>258</v>
      </c>
      <c r="B53" s="184" t="s">
        <v>25</v>
      </c>
      <c r="C53" s="184" t="s">
        <v>25</v>
      </c>
      <c r="D53" s="184" t="s">
        <v>25</v>
      </c>
      <c r="E53" s="184" t="s">
        <v>25</v>
      </c>
      <c r="F53" s="67" t="s">
        <v>339</v>
      </c>
      <c r="G53" s="112"/>
      <c r="H53" s="112"/>
      <c r="I53" s="12" t="s">
        <v>25</v>
      </c>
      <c r="J53" s="112"/>
      <c r="K53" s="112"/>
      <c r="L53" s="191">
        <v>2700000</v>
      </c>
      <c r="M53" s="112"/>
      <c r="N53" s="55">
        <f t="shared" si="2"/>
        <v>0</v>
      </c>
      <c r="O53" s="112"/>
    </row>
    <row r="54" spans="1:15" ht="66">
      <c r="A54" s="68" t="s">
        <v>259</v>
      </c>
      <c r="B54" s="184" t="s">
        <v>25</v>
      </c>
      <c r="C54" s="184" t="s">
        <v>25</v>
      </c>
      <c r="D54" s="184" t="s">
        <v>25</v>
      </c>
      <c r="E54" s="184" t="s">
        <v>25</v>
      </c>
      <c r="F54" s="67" t="s">
        <v>340</v>
      </c>
      <c r="G54" s="113"/>
      <c r="H54" s="114"/>
      <c r="I54" s="12" t="s">
        <v>25</v>
      </c>
      <c r="J54" s="115"/>
      <c r="K54" s="115"/>
      <c r="L54" s="191">
        <v>2400000</v>
      </c>
      <c r="M54" s="115"/>
      <c r="N54" s="55">
        <f t="shared" si="2"/>
        <v>0</v>
      </c>
      <c r="O54" s="115"/>
    </row>
    <row r="55" spans="1:15" ht="66">
      <c r="A55" s="68" t="s">
        <v>333</v>
      </c>
      <c r="B55" s="184" t="s">
        <v>25</v>
      </c>
      <c r="C55" s="184" t="s">
        <v>25</v>
      </c>
      <c r="D55" s="184" t="s">
        <v>25</v>
      </c>
      <c r="E55" s="184" t="s">
        <v>25</v>
      </c>
      <c r="F55" s="67" t="s">
        <v>341</v>
      </c>
      <c r="G55" s="113"/>
      <c r="H55" s="114"/>
      <c r="I55" s="12" t="s">
        <v>25</v>
      </c>
      <c r="J55" s="115"/>
      <c r="K55" s="115"/>
      <c r="L55" s="191">
        <v>1745000</v>
      </c>
      <c r="M55" s="115"/>
      <c r="N55" s="55">
        <f t="shared" si="2"/>
        <v>0</v>
      </c>
      <c r="O55" s="115"/>
    </row>
    <row r="56" spans="1:15" ht="82.5">
      <c r="A56" s="68" t="s">
        <v>334</v>
      </c>
      <c r="B56" s="184" t="s">
        <v>25</v>
      </c>
      <c r="C56" s="184" t="s">
        <v>25</v>
      </c>
      <c r="D56" s="184" t="s">
        <v>25</v>
      </c>
      <c r="E56" s="184" t="s">
        <v>25</v>
      </c>
      <c r="F56" s="67" t="s">
        <v>342</v>
      </c>
      <c r="G56" s="108"/>
      <c r="H56" s="108"/>
      <c r="I56" s="12" t="s">
        <v>25</v>
      </c>
      <c r="J56" s="108"/>
      <c r="K56" s="108"/>
      <c r="L56" s="191">
        <v>1420000</v>
      </c>
      <c r="M56" s="109"/>
      <c r="N56" s="55">
        <f t="shared" si="2"/>
        <v>0</v>
      </c>
      <c r="O56" s="108"/>
    </row>
    <row r="57" spans="1:15" ht="49.5">
      <c r="A57" s="68" t="s">
        <v>335</v>
      </c>
      <c r="B57" s="184" t="s">
        <v>25</v>
      </c>
      <c r="C57" s="184" t="s">
        <v>25</v>
      </c>
      <c r="D57" s="184" t="s">
        <v>25</v>
      </c>
      <c r="E57" s="184" t="s">
        <v>25</v>
      </c>
      <c r="F57" s="67" t="s">
        <v>343</v>
      </c>
      <c r="G57" s="108"/>
      <c r="H57" s="108"/>
      <c r="I57" s="12" t="s">
        <v>25</v>
      </c>
      <c r="J57" s="108"/>
      <c r="K57" s="108"/>
      <c r="L57" s="191">
        <v>11280000</v>
      </c>
      <c r="M57" s="109"/>
      <c r="N57" s="55">
        <f t="shared" si="2"/>
        <v>0</v>
      </c>
      <c r="O57" s="108"/>
    </row>
    <row r="58" spans="1:15" ht="49.5">
      <c r="A58" s="68" t="s">
        <v>336</v>
      </c>
      <c r="B58" s="184" t="s">
        <v>25</v>
      </c>
      <c r="C58" s="184" t="s">
        <v>25</v>
      </c>
      <c r="D58" s="184" t="s">
        <v>25</v>
      </c>
      <c r="E58" s="184" t="s">
        <v>25</v>
      </c>
      <c r="F58" s="67" t="s">
        <v>344</v>
      </c>
      <c r="G58" s="108"/>
      <c r="H58" s="108"/>
      <c r="I58" s="12" t="s">
        <v>25</v>
      </c>
      <c r="J58" s="108"/>
      <c r="K58" s="108"/>
      <c r="L58" s="191">
        <v>2525000</v>
      </c>
      <c r="M58" s="108"/>
      <c r="N58" s="55">
        <f t="shared" si="2"/>
        <v>0</v>
      </c>
      <c r="O58" s="108"/>
    </row>
    <row r="59" spans="1:15" ht="49.5">
      <c r="A59" s="68" t="s">
        <v>337</v>
      </c>
      <c r="B59" s="184" t="s">
        <v>25</v>
      </c>
      <c r="C59" s="184" t="s">
        <v>25</v>
      </c>
      <c r="D59" s="184" t="s">
        <v>25</v>
      </c>
      <c r="E59" s="184" t="s">
        <v>25</v>
      </c>
      <c r="F59" s="67" t="s">
        <v>345</v>
      </c>
      <c r="G59" s="108"/>
      <c r="H59" s="108"/>
      <c r="I59" s="12" t="s">
        <v>25</v>
      </c>
      <c r="J59" s="108"/>
      <c r="K59" s="108"/>
      <c r="L59" s="191">
        <v>7490000</v>
      </c>
      <c r="M59" s="108"/>
      <c r="N59" s="55">
        <f t="shared" si="2"/>
        <v>0</v>
      </c>
      <c r="O59" s="108"/>
    </row>
    <row r="60" spans="1:15" ht="15">
      <c r="A60" s="178"/>
      <c r="B60" s="178"/>
      <c r="C60" s="178"/>
      <c r="D60" s="178"/>
      <c r="E60" s="178"/>
      <c r="F60" s="178" t="s">
        <v>189</v>
      </c>
      <c r="G60" s="178"/>
      <c r="H60" s="178"/>
      <c r="I60" s="178"/>
      <c r="J60" s="178"/>
      <c r="K60" s="178"/>
      <c r="L60" s="192">
        <f>SUM(L51:L59)</f>
        <v>50170000</v>
      </c>
      <c r="M60" s="178"/>
      <c r="N60" s="193">
        <f>SUM(N51:N59)</f>
        <v>0</v>
      </c>
      <c r="O60" s="178"/>
    </row>
    <row r="61" spans="1:15" ht="15">
      <c r="A61" s="176"/>
      <c r="B61" s="176"/>
      <c r="C61" s="176"/>
      <c r="D61" s="176"/>
      <c r="E61" s="176"/>
      <c r="F61" s="176" t="s">
        <v>346</v>
      </c>
      <c r="G61" s="176"/>
      <c r="H61" s="176"/>
      <c r="I61" s="176"/>
      <c r="J61" s="176"/>
      <c r="K61" s="176"/>
      <c r="L61" s="194">
        <f>L60+L41+L19</f>
        <v>163547000</v>
      </c>
      <c r="M61" s="176"/>
      <c r="N61" s="176"/>
      <c r="O61" s="176"/>
    </row>
  </sheetData>
  <sheetProtection/>
  <mergeCells count="16">
    <mergeCell ref="A48:E48"/>
    <mergeCell ref="G48:K48"/>
    <mergeCell ref="L48:N48"/>
    <mergeCell ref="O48:O49"/>
    <mergeCell ref="A25:O25"/>
    <mergeCell ref="A30:E30"/>
    <mergeCell ref="G30:K30"/>
    <mergeCell ref="L30:N30"/>
    <mergeCell ref="O30:O31"/>
    <mergeCell ref="A43:O43"/>
    <mergeCell ref="A1:O1"/>
    <mergeCell ref="A5:O5"/>
    <mergeCell ref="A10:E10"/>
    <mergeCell ref="G10:K10"/>
    <mergeCell ref="L10:N10"/>
    <mergeCell ref="O10:O11"/>
  </mergeCells>
  <printOptions/>
  <pageMargins left="0.75" right="0.75" top="1" bottom="1" header="0.5" footer="0.5"/>
  <pageSetup firstPageNumber="13" useFirstPageNumber="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tabColor indexed="39"/>
  </sheetPr>
  <dimension ref="A1:R236"/>
  <sheetViews>
    <sheetView zoomScalePageLayoutView="0" workbookViewId="0" topLeftCell="A145">
      <selection activeCell="B117" sqref="B117"/>
    </sheetView>
  </sheetViews>
  <sheetFormatPr defaultColWidth="9.140625" defaultRowHeight="15"/>
  <cols>
    <col min="1" max="1" width="20.140625" style="0" customWidth="1"/>
    <col min="2" max="2" width="5.28125" style="0" customWidth="1"/>
    <col min="3" max="3" width="3.00390625" style="0" customWidth="1"/>
    <col min="4" max="4" width="3.57421875" style="0" customWidth="1"/>
    <col min="5" max="5" width="7.140625" style="0" customWidth="1"/>
    <col min="6" max="6" width="22.140625" style="0" customWidth="1"/>
    <col min="7" max="7" width="9.8515625" style="0" customWidth="1"/>
    <col min="8" max="8" width="7.140625" style="0" customWidth="1"/>
    <col min="11" max="11" width="4.8515625" style="0" customWidth="1"/>
    <col min="12" max="12" width="16.421875" style="0" customWidth="1"/>
    <col min="13" max="13" width="15.421875" style="0" customWidth="1"/>
    <col min="14" max="14" width="8.00390625" style="0" customWidth="1"/>
    <col min="15" max="15" width="10.7109375" style="0" customWidth="1"/>
    <col min="18" max="18" width="11.57421875" style="0" bestFit="1" customWidth="1"/>
  </cols>
  <sheetData>
    <row r="1" spans="1:15" ht="16.5">
      <c r="A1" s="262" t="s">
        <v>59</v>
      </c>
      <c r="B1" s="262"/>
      <c r="C1" s="262"/>
      <c r="D1" s="262"/>
      <c r="E1" s="262"/>
      <c r="F1" s="262"/>
      <c r="G1" s="262"/>
      <c r="H1" s="262"/>
      <c r="I1" s="262"/>
      <c r="J1" s="262"/>
      <c r="K1" s="262"/>
      <c r="L1" s="262"/>
      <c r="M1" s="262"/>
      <c r="N1" s="262"/>
      <c r="O1" s="262"/>
    </row>
    <row r="2" spans="1:15" ht="16.5">
      <c r="A2" s="262" t="s">
        <v>423</v>
      </c>
      <c r="B2" s="262"/>
      <c r="C2" s="262"/>
      <c r="D2" s="262"/>
      <c r="E2" s="262"/>
      <c r="F2" s="262"/>
      <c r="G2" s="262"/>
      <c r="H2" s="262"/>
      <c r="I2" s="262"/>
      <c r="J2" s="262"/>
      <c r="K2" s="262"/>
      <c r="L2" s="262"/>
      <c r="M2" s="262"/>
      <c r="N2" s="262"/>
      <c r="O2" s="262"/>
    </row>
    <row r="3" spans="1:15" ht="16.5">
      <c r="A3" s="262" t="s">
        <v>60</v>
      </c>
      <c r="B3" s="262"/>
      <c r="C3" s="262"/>
      <c r="D3" s="262"/>
      <c r="E3" s="262"/>
      <c r="F3" s="262"/>
      <c r="G3" s="262"/>
      <c r="H3" s="262"/>
      <c r="I3" s="262"/>
      <c r="J3" s="262"/>
      <c r="K3" s="262"/>
      <c r="L3" s="262"/>
      <c r="M3" s="262"/>
      <c r="N3" s="262"/>
      <c r="O3" s="262"/>
    </row>
    <row r="4" spans="1:15" ht="18.75" customHeight="1">
      <c r="A4" s="259" t="s">
        <v>405</v>
      </c>
      <c r="B4" s="259"/>
      <c r="C4" s="259"/>
      <c r="D4" s="259"/>
      <c r="E4" s="259"/>
      <c r="F4" s="259"/>
      <c r="G4" s="259"/>
      <c r="H4" s="259"/>
      <c r="I4" s="259"/>
      <c r="J4" s="259"/>
      <c r="K4" s="259"/>
      <c r="L4" s="259"/>
      <c r="M4" s="259"/>
      <c r="N4" s="259"/>
      <c r="O4" s="259"/>
    </row>
    <row r="5" spans="1:15" ht="15">
      <c r="A5" s="263" t="s">
        <v>391</v>
      </c>
      <c r="B5" s="263"/>
      <c r="C5" s="263"/>
      <c r="D5" s="263"/>
      <c r="E5" s="263"/>
      <c r="F5" s="263"/>
      <c r="G5" s="263"/>
      <c r="H5" s="263"/>
      <c r="I5" s="263"/>
      <c r="J5" s="263"/>
      <c r="K5" s="263"/>
      <c r="L5" s="263"/>
      <c r="M5" s="263"/>
      <c r="N5" s="263"/>
      <c r="O5" s="263"/>
    </row>
    <row r="6" spans="1:15" ht="16.5">
      <c r="A6" s="8" t="s">
        <v>33</v>
      </c>
      <c r="B6" s="26"/>
      <c r="C6" s="8" t="s">
        <v>27</v>
      </c>
      <c r="D6" s="8"/>
      <c r="E6" s="26"/>
      <c r="F6" s="8"/>
      <c r="G6" s="25"/>
      <c r="H6" s="25"/>
      <c r="I6" s="17"/>
      <c r="J6" s="17"/>
      <c r="K6" s="17"/>
      <c r="L6" s="17"/>
      <c r="M6" s="17"/>
      <c r="N6" s="18"/>
      <c r="O6" s="17"/>
    </row>
    <row r="7" spans="1:15" ht="16.5">
      <c r="A7" s="7" t="s">
        <v>28</v>
      </c>
      <c r="B7" s="26"/>
      <c r="C7" s="8" t="s">
        <v>29</v>
      </c>
      <c r="D7" s="8"/>
      <c r="E7" s="26"/>
      <c r="F7" s="8"/>
      <c r="G7" s="25"/>
      <c r="H7" s="25"/>
      <c r="I7" s="17"/>
      <c r="J7" s="17"/>
      <c r="K7" s="17"/>
      <c r="L7" s="17"/>
      <c r="M7" s="17"/>
      <c r="N7" s="18"/>
      <c r="O7" s="17"/>
    </row>
    <row r="8" spans="1:15" ht="16.5">
      <c r="A8" s="22" t="s">
        <v>448</v>
      </c>
      <c r="B8" s="22"/>
      <c r="C8" s="22" t="s">
        <v>392</v>
      </c>
      <c r="D8" s="22"/>
      <c r="F8" s="22"/>
      <c r="G8" s="22"/>
      <c r="H8" s="23"/>
      <c r="I8" s="24"/>
      <c r="J8" s="24"/>
      <c r="K8" s="24"/>
      <c r="L8" s="24"/>
      <c r="M8" s="24"/>
      <c r="N8" s="44"/>
      <c r="O8" s="24"/>
    </row>
    <row r="9" spans="1:15" ht="16.5">
      <c r="A9" s="10" t="s">
        <v>34</v>
      </c>
      <c r="B9" s="17"/>
      <c r="C9" s="10" t="s">
        <v>393</v>
      </c>
      <c r="D9" s="10"/>
      <c r="E9" s="10"/>
      <c r="F9" s="10"/>
      <c r="G9" s="10"/>
      <c r="H9" s="17"/>
      <c r="I9" s="17"/>
      <c r="J9" s="17"/>
      <c r="K9" s="17"/>
      <c r="L9" s="18"/>
      <c r="M9" s="18"/>
      <c r="N9" s="18"/>
      <c r="O9" s="17"/>
    </row>
    <row r="10" spans="1:15" ht="16.5">
      <c r="A10" s="22" t="s">
        <v>31</v>
      </c>
      <c r="B10" s="22"/>
      <c r="C10" s="22" t="s">
        <v>32</v>
      </c>
      <c r="D10" s="22"/>
      <c r="E10" s="22"/>
      <c r="F10" s="22"/>
      <c r="G10" s="22"/>
      <c r="H10" s="23"/>
      <c r="I10" s="24"/>
      <c r="J10" s="24"/>
      <c r="K10" s="24"/>
      <c r="L10" s="24"/>
      <c r="M10" s="24"/>
      <c r="N10" s="44"/>
      <c r="O10" s="24"/>
    </row>
    <row r="11" spans="1:15" ht="16.5">
      <c r="A11" s="8" t="s">
        <v>447</v>
      </c>
      <c r="B11" s="26"/>
      <c r="C11" s="8" t="s">
        <v>37</v>
      </c>
      <c r="D11" s="26"/>
      <c r="E11" s="26"/>
      <c r="F11" s="19"/>
      <c r="G11" s="19"/>
      <c r="H11" s="19"/>
      <c r="I11" s="3"/>
      <c r="J11" s="3"/>
      <c r="K11" s="3"/>
      <c r="L11" s="3"/>
      <c r="M11" s="3"/>
      <c r="N11" s="4"/>
      <c r="O11" s="3"/>
    </row>
    <row r="12" spans="1:15" ht="26.25">
      <c r="A12" s="242" t="s">
        <v>8</v>
      </c>
      <c r="B12" s="242"/>
      <c r="C12" s="242"/>
      <c r="D12" s="242"/>
      <c r="E12" s="242"/>
      <c r="F12" s="39" t="s">
        <v>9</v>
      </c>
      <c r="G12" s="242" t="s">
        <v>10</v>
      </c>
      <c r="H12" s="242"/>
      <c r="I12" s="242"/>
      <c r="J12" s="242"/>
      <c r="K12" s="242"/>
      <c r="L12" s="242" t="s">
        <v>11</v>
      </c>
      <c r="M12" s="242"/>
      <c r="N12" s="242"/>
      <c r="O12" s="265" t="s">
        <v>26</v>
      </c>
    </row>
    <row r="13" spans="1:15" ht="55.5" customHeight="1">
      <c r="A13" s="39" t="s">
        <v>394</v>
      </c>
      <c r="B13" s="39" t="s">
        <v>13</v>
      </c>
      <c r="C13" s="39" t="s">
        <v>14</v>
      </c>
      <c r="D13" s="39" t="s">
        <v>15</v>
      </c>
      <c r="E13" s="39" t="s">
        <v>16</v>
      </c>
      <c r="F13" s="39" t="s">
        <v>63</v>
      </c>
      <c r="G13" s="39" t="s">
        <v>17</v>
      </c>
      <c r="H13" s="40" t="s">
        <v>18</v>
      </c>
      <c r="I13" s="40" t="s">
        <v>19</v>
      </c>
      <c r="J13" s="40" t="s">
        <v>20</v>
      </c>
      <c r="K13" s="40" t="s">
        <v>21</v>
      </c>
      <c r="L13" s="215" t="s">
        <v>390</v>
      </c>
      <c r="M13" s="42" t="s">
        <v>23</v>
      </c>
      <c r="N13" s="42" t="s">
        <v>24</v>
      </c>
      <c r="O13" s="265"/>
    </row>
    <row r="14" spans="1:15" ht="16.5">
      <c r="A14" s="5">
        <v>1</v>
      </c>
      <c r="B14" s="5">
        <v>2</v>
      </c>
      <c r="C14" s="5">
        <v>3</v>
      </c>
      <c r="D14" s="5">
        <v>4</v>
      </c>
      <c r="E14" s="5">
        <v>5</v>
      </c>
      <c r="F14" s="5">
        <v>6</v>
      </c>
      <c r="G14" s="5">
        <v>7</v>
      </c>
      <c r="H14" s="5">
        <v>8</v>
      </c>
      <c r="I14" s="5">
        <v>9</v>
      </c>
      <c r="J14" s="5">
        <v>10</v>
      </c>
      <c r="K14" s="5">
        <v>11</v>
      </c>
      <c r="L14" s="5">
        <v>12</v>
      </c>
      <c r="M14" s="5">
        <v>13</v>
      </c>
      <c r="N14" s="5">
        <v>14</v>
      </c>
      <c r="O14" s="5">
        <v>15</v>
      </c>
    </row>
    <row r="15" spans="1:15" ht="72" customHeight="1">
      <c r="A15" s="5"/>
      <c r="B15" s="12" t="s">
        <v>25</v>
      </c>
      <c r="C15" s="12" t="s">
        <v>25</v>
      </c>
      <c r="D15" s="12" t="s">
        <v>25</v>
      </c>
      <c r="E15" s="12" t="s">
        <v>25</v>
      </c>
      <c r="F15" s="217" t="s">
        <v>395</v>
      </c>
      <c r="G15" s="5"/>
      <c r="H15" s="5"/>
      <c r="I15" s="5"/>
      <c r="J15" s="5"/>
      <c r="K15" s="5"/>
      <c r="L15" s="48">
        <v>6000000</v>
      </c>
      <c r="M15" s="108"/>
      <c r="N15" s="223">
        <f>M15/L15%</f>
        <v>0</v>
      </c>
      <c r="O15" s="5"/>
    </row>
    <row r="16" spans="1:15" ht="66" customHeight="1">
      <c r="A16" s="11"/>
      <c r="B16" s="12" t="s">
        <v>25</v>
      </c>
      <c r="C16" s="12" t="s">
        <v>25</v>
      </c>
      <c r="D16" s="12" t="s">
        <v>25</v>
      </c>
      <c r="E16" s="12" t="s">
        <v>25</v>
      </c>
      <c r="F16" s="27" t="s">
        <v>396</v>
      </c>
      <c r="G16" s="52"/>
      <c r="H16" s="52"/>
      <c r="I16" s="5"/>
      <c r="J16" s="5"/>
      <c r="K16" s="5"/>
      <c r="L16" s="48">
        <v>15819000</v>
      </c>
      <c r="M16" s="108"/>
      <c r="N16" s="223">
        <f>M16/L16%</f>
        <v>0</v>
      </c>
      <c r="O16" s="52"/>
    </row>
    <row r="17" spans="1:15" ht="15.75" customHeight="1">
      <c r="A17" s="218"/>
      <c r="B17" s="63"/>
      <c r="C17" s="63"/>
      <c r="D17" s="63"/>
      <c r="E17" s="63"/>
      <c r="F17" s="35" t="s">
        <v>48</v>
      </c>
      <c r="G17" s="63"/>
      <c r="H17" s="63"/>
      <c r="I17" s="63"/>
      <c r="J17" s="63"/>
      <c r="K17" s="63"/>
      <c r="L17" s="64">
        <f>L16+L15</f>
        <v>21819000</v>
      </c>
      <c r="M17" s="178"/>
      <c r="N17" s="224">
        <f>SUM(N15:N16)</f>
        <v>0</v>
      </c>
      <c r="O17" s="63"/>
    </row>
    <row r="18" spans="1:15" ht="15" customHeight="1">
      <c r="A18" s="219"/>
      <c r="B18" s="220"/>
      <c r="C18" s="220"/>
      <c r="D18" s="220"/>
      <c r="E18" s="220"/>
      <c r="F18" s="221" t="s">
        <v>57</v>
      </c>
      <c r="G18" s="220"/>
      <c r="H18" s="220"/>
      <c r="I18" s="220"/>
      <c r="J18" s="220"/>
      <c r="K18" s="220"/>
      <c r="L18" s="222">
        <f>L17</f>
        <v>21819000</v>
      </c>
      <c r="M18" s="176"/>
      <c r="N18" s="225">
        <f>N17</f>
        <v>0</v>
      </c>
      <c r="O18" s="220"/>
    </row>
    <row r="19" spans="1:15" s="49" customFormat="1" ht="15" customHeight="1">
      <c r="A19" s="51"/>
      <c r="B19" s="60"/>
      <c r="C19" s="60"/>
      <c r="D19" s="60"/>
      <c r="E19" s="60"/>
      <c r="F19" s="65"/>
      <c r="G19" s="60"/>
      <c r="H19" s="60"/>
      <c r="I19" s="60"/>
      <c r="J19" s="60"/>
      <c r="K19" s="60"/>
      <c r="L19" s="61"/>
      <c r="M19" s="61"/>
      <c r="N19" s="62"/>
      <c r="O19" s="60"/>
    </row>
    <row r="20" spans="1:15" s="49" customFormat="1" ht="15" customHeight="1">
      <c r="A20" s="51"/>
      <c r="B20" s="60"/>
      <c r="C20" s="60"/>
      <c r="D20" s="60"/>
      <c r="E20" s="60"/>
      <c r="F20" s="65"/>
      <c r="G20" s="60"/>
      <c r="H20" s="60"/>
      <c r="I20" s="60"/>
      <c r="J20" s="60"/>
      <c r="K20" s="60"/>
      <c r="L20" s="61"/>
      <c r="M20" s="61"/>
      <c r="N20" s="62"/>
      <c r="O20" s="60"/>
    </row>
    <row r="22" spans="1:15" ht="16.5">
      <c r="A22" s="259" t="s">
        <v>405</v>
      </c>
      <c r="B22" s="259"/>
      <c r="C22" s="259"/>
      <c r="D22" s="259"/>
      <c r="E22" s="259"/>
      <c r="F22" s="259"/>
      <c r="G22" s="259"/>
      <c r="H22" s="259"/>
      <c r="I22" s="259"/>
      <c r="J22" s="259"/>
      <c r="K22" s="259"/>
      <c r="L22" s="259"/>
      <c r="M22" s="259"/>
      <c r="N22" s="259"/>
      <c r="O22" s="259"/>
    </row>
    <row r="23" spans="1:15" ht="19.5" customHeight="1">
      <c r="A23" s="262" t="s">
        <v>62</v>
      </c>
      <c r="B23" s="262"/>
      <c r="C23" s="262"/>
      <c r="D23" s="262"/>
      <c r="E23" s="262"/>
      <c r="F23" s="262"/>
      <c r="G23" s="262"/>
      <c r="H23" s="262"/>
      <c r="I23" s="262"/>
      <c r="J23" s="262"/>
      <c r="K23" s="262"/>
      <c r="L23" s="262"/>
      <c r="M23" s="262"/>
      <c r="N23" s="262"/>
      <c r="O23" s="262"/>
    </row>
    <row r="24" spans="1:15" ht="15">
      <c r="A24" s="263" t="s">
        <v>39</v>
      </c>
      <c r="B24" s="263"/>
      <c r="C24" s="263"/>
      <c r="D24" s="263"/>
      <c r="E24" s="263"/>
      <c r="F24" s="263"/>
      <c r="G24" s="263"/>
      <c r="H24" s="263"/>
      <c r="I24" s="263"/>
      <c r="J24" s="263"/>
      <c r="K24" s="263"/>
      <c r="L24" s="263"/>
      <c r="M24" s="263"/>
      <c r="N24" s="263"/>
      <c r="O24" s="263"/>
    </row>
    <row r="25" spans="1:15" ht="15">
      <c r="A25" s="32"/>
      <c r="B25" s="32"/>
      <c r="C25" s="32"/>
      <c r="D25" s="32"/>
      <c r="E25" s="32"/>
      <c r="F25" s="32"/>
      <c r="G25" s="32"/>
      <c r="H25" s="32"/>
      <c r="I25" s="32"/>
      <c r="J25" s="32"/>
      <c r="K25" s="32"/>
      <c r="L25" s="32"/>
      <c r="M25" s="32"/>
      <c r="N25" s="32"/>
      <c r="O25" s="32"/>
    </row>
    <row r="26" spans="1:15" ht="16.5">
      <c r="A26" s="8" t="s">
        <v>33</v>
      </c>
      <c r="B26" s="26"/>
      <c r="C26" s="8" t="s">
        <v>27</v>
      </c>
      <c r="D26" s="8"/>
      <c r="E26" s="26"/>
      <c r="F26" s="8"/>
      <c r="G26" s="19"/>
      <c r="H26" s="19"/>
      <c r="I26" s="3"/>
      <c r="J26" s="3"/>
      <c r="K26" s="3"/>
      <c r="L26" s="56"/>
      <c r="M26" s="3"/>
      <c r="N26" s="3"/>
      <c r="O26" s="3"/>
    </row>
    <row r="27" spans="1:15" ht="16.5">
      <c r="A27" s="8" t="s">
        <v>28</v>
      </c>
      <c r="B27" s="26"/>
      <c r="C27" s="8" t="s">
        <v>29</v>
      </c>
      <c r="D27" s="8"/>
      <c r="E27" s="26"/>
      <c r="F27" s="8"/>
      <c r="G27" s="19"/>
      <c r="H27" s="19"/>
      <c r="I27" s="3"/>
      <c r="J27" s="3"/>
      <c r="K27" s="3"/>
      <c r="L27" s="56"/>
      <c r="M27" s="3"/>
      <c r="N27" s="3"/>
      <c r="O27" s="3"/>
    </row>
    <row r="28" spans="1:15" ht="16.5">
      <c r="A28" s="22" t="s">
        <v>448</v>
      </c>
      <c r="B28" s="22"/>
      <c r="C28" s="22" t="s">
        <v>40</v>
      </c>
      <c r="D28" s="22"/>
      <c r="E28" s="22"/>
      <c r="F28" s="22"/>
      <c r="G28" s="22"/>
      <c r="H28" s="23"/>
      <c r="I28" s="24"/>
      <c r="J28" s="24"/>
      <c r="K28" s="24"/>
      <c r="L28" s="24"/>
      <c r="M28" s="24"/>
      <c r="N28" s="24"/>
      <c r="O28" s="24"/>
    </row>
    <row r="29" spans="1:15" ht="16.5">
      <c r="A29" s="10" t="s">
        <v>34</v>
      </c>
      <c r="B29" s="3"/>
      <c r="C29" s="10" t="s">
        <v>397</v>
      </c>
      <c r="D29" s="10"/>
      <c r="E29" s="10"/>
      <c r="F29" s="10"/>
      <c r="G29" s="10"/>
      <c r="H29" s="3"/>
      <c r="I29" s="3"/>
      <c r="J29" s="3"/>
      <c r="K29" s="3"/>
      <c r="L29" s="4"/>
      <c r="M29" s="4"/>
      <c r="N29" s="3"/>
      <c r="O29" s="3"/>
    </row>
    <row r="30" spans="1:15" ht="16.5">
      <c r="A30" s="22" t="s">
        <v>437</v>
      </c>
      <c r="B30" s="22"/>
      <c r="C30" s="22" t="s">
        <v>41</v>
      </c>
      <c r="D30" s="22"/>
      <c r="E30" s="22"/>
      <c r="F30" s="22"/>
      <c r="G30" s="22"/>
      <c r="H30" s="23"/>
      <c r="I30" s="24"/>
      <c r="J30" s="24"/>
      <c r="K30" s="24"/>
      <c r="L30" s="24"/>
      <c r="M30" s="24"/>
      <c r="N30" s="24"/>
      <c r="O30" s="24"/>
    </row>
    <row r="31" spans="1:15" ht="16.5">
      <c r="A31" s="8" t="s">
        <v>449</v>
      </c>
      <c r="B31" s="26"/>
      <c r="C31" s="8" t="s">
        <v>36</v>
      </c>
      <c r="D31" s="26"/>
      <c r="E31" s="26"/>
      <c r="F31" s="19"/>
      <c r="G31" s="19"/>
      <c r="H31" s="19"/>
      <c r="I31" s="3"/>
      <c r="J31" s="3"/>
      <c r="K31" s="3"/>
      <c r="L31" s="3"/>
      <c r="M31" s="3"/>
      <c r="N31" s="3"/>
      <c r="O31" s="3"/>
    </row>
    <row r="32" spans="1:15" ht="16.5">
      <c r="A32" s="3"/>
      <c r="B32" s="3"/>
      <c r="C32" s="3"/>
      <c r="D32" s="3"/>
      <c r="E32" s="3"/>
      <c r="F32" s="3"/>
      <c r="G32" s="3"/>
      <c r="H32" s="3"/>
      <c r="I32" s="3"/>
      <c r="J32" s="3"/>
      <c r="K32" s="3"/>
      <c r="L32" s="4"/>
      <c r="M32" s="4"/>
      <c r="N32" s="3"/>
      <c r="O32" s="3"/>
    </row>
    <row r="33" spans="1:15" ht="26.25">
      <c r="A33" s="242" t="s">
        <v>8</v>
      </c>
      <c r="B33" s="242"/>
      <c r="C33" s="242"/>
      <c r="D33" s="242"/>
      <c r="E33" s="242"/>
      <c r="F33" s="39" t="s">
        <v>9</v>
      </c>
      <c r="G33" s="242" t="s">
        <v>10</v>
      </c>
      <c r="H33" s="242"/>
      <c r="I33" s="242"/>
      <c r="J33" s="242"/>
      <c r="K33" s="242"/>
      <c r="L33" s="242" t="s">
        <v>11</v>
      </c>
      <c r="M33" s="242"/>
      <c r="N33" s="242"/>
      <c r="O33" s="243" t="s">
        <v>26</v>
      </c>
    </row>
    <row r="34" spans="1:15" ht="53.25">
      <c r="A34" s="39" t="s">
        <v>244</v>
      </c>
      <c r="B34" s="39" t="s">
        <v>13</v>
      </c>
      <c r="C34" s="39" t="s">
        <v>14</v>
      </c>
      <c r="D34" s="39" t="s">
        <v>15</v>
      </c>
      <c r="E34" s="39" t="s">
        <v>16</v>
      </c>
      <c r="F34" s="39" t="s">
        <v>63</v>
      </c>
      <c r="G34" s="39" t="s">
        <v>17</v>
      </c>
      <c r="H34" s="40" t="s">
        <v>18</v>
      </c>
      <c r="I34" s="40" t="s">
        <v>19</v>
      </c>
      <c r="J34" s="40" t="s">
        <v>20</v>
      </c>
      <c r="K34" s="40" t="s">
        <v>21</v>
      </c>
      <c r="L34" s="215" t="s">
        <v>390</v>
      </c>
      <c r="M34" s="42" t="s">
        <v>23</v>
      </c>
      <c r="N34" s="39" t="s">
        <v>24</v>
      </c>
      <c r="O34" s="244"/>
    </row>
    <row r="35" spans="1:15" ht="16.5">
      <c r="A35" s="5">
        <v>1</v>
      </c>
      <c r="B35" s="5">
        <v>2</v>
      </c>
      <c r="C35" s="5">
        <v>3</v>
      </c>
      <c r="D35" s="5">
        <v>4</v>
      </c>
      <c r="E35" s="5">
        <v>5</v>
      </c>
      <c r="F35" s="5">
        <v>6</v>
      </c>
      <c r="G35" s="5">
        <v>7</v>
      </c>
      <c r="H35" s="5">
        <v>8</v>
      </c>
      <c r="I35" s="5">
        <v>9</v>
      </c>
      <c r="J35" s="5">
        <v>10</v>
      </c>
      <c r="K35" s="5">
        <v>11</v>
      </c>
      <c r="L35" s="5">
        <v>12</v>
      </c>
      <c r="M35" s="5">
        <v>13</v>
      </c>
      <c r="N35" s="5">
        <v>14</v>
      </c>
      <c r="O35" s="5">
        <v>15</v>
      </c>
    </row>
    <row r="36" spans="1:15" ht="79.5" customHeight="1">
      <c r="A36" s="11"/>
      <c r="B36" s="12" t="s">
        <v>25</v>
      </c>
      <c r="C36" s="12" t="s">
        <v>25</v>
      </c>
      <c r="D36" s="12" t="s">
        <v>25</v>
      </c>
      <c r="E36" s="12" t="s">
        <v>25</v>
      </c>
      <c r="F36" s="50" t="s">
        <v>398</v>
      </c>
      <c r="G36" s="12"/>
      <c r="H36" s="12"/>
      <c r="I36" s="12" t="s">
        <v>25</v>
      </c>
      <c r="J36" s="12"/>
      <c r="K36" s="12"/>
      <c r="L36" s="2">
        <v>132218411.97</v>
      </c>
      <c r="M36" s="13"/>
      <c r="N36" s="13"/>
      <c r="O36" s="12"/>
    </row>
    <row r="37" spans="1:15" ht="14.25" customHeight="1">
      <c r="A37" s="36"/>
      <c r="B37" s="34"/>
      <c r="C37" s="34"/>
      <c r="D37" s="34"/>
      <c r="E37" s="34"/>
      <c r="F37" s="35" t="s">
        <v>54</v>
      </c>
      <c r="G37" s="57"/>
      <c r="H37" s="57"/>
      <c r="I37" s="57"/>
      <c r="J37" s="57"/>
      <c r="K37" s="57"/>
      <c r="L37" s="58">
        <f>L36</f>
        <v>132218411.97</v>
      </c>
      <c r="M37" s="58">
        <f>M36</f>
        <v>0</v>
      </c>
      <c r="N37" s="46"/>
      <c r="O37" s="33"/>
    </row>
    <row r="38" spans="1:15" ht="16.5" customHeight="1">
      <c r="A38" s="226"/>
      <c r="B38" s="220"/>
      <c r="C38" s="220"/>
      <c r="D38" s="220"/>
      <c r="E38" s="220"/>
      <c r="F38" s="227" t="s">
        <v>56</v>
      </c>
      <c r="G38" s="220"/>
      <c r="H38" s="220"/>
      <c r="I38" s="220"/>
      <c r="J38" s="220"/>
      <c r="K38" s="220"/>
      <c r="L38" s="222">
        <f>L37</f>
        <v>132218411.97</v>
      </c>
      <c r="M38" s="222">
        <f>M37</f>
        <v>0</v>
      </c>
      <c r="N38" s="228"/>
      <c r="O38" s="220"/>
    </row>
    <row r="39" spans="1:15" s="49" customFormat="1" ht="12.75" customHeight="1">
      <c r="A39" s="51"/>
      <c r="B39" s="60"/>
      <c r="C39" s="60"/>
      <c r="D39" s="60"/>
      <c r="E39" s="60"/>
      <c r="F39" s="47"/>
      <c r="G39" s="60"/>
      <c r="H39" s="60"/>
      <c r="I39" s="60"/>
      <c r="J39" s="60"/>
      <c r="K39" s="60"/>
      <c r="L39" s="61"/>
      <c r="M39" s="61"/>
      <c r="N39" s="62"/>
      <c r="O39" s="60"/>
    </row>
    <row r="40" spans="1:15" s="49" customFormat="1" ht="12.75" customHeight="1">
      <c r="A40" s="51"/>
      <c r="B40" s="60"/>
      <c r="C40" s="60"/>
      <c r="D40" s="60"/>
      <c r="E40" s="60"/>
      <c r="F40" s="47"/>
      <c r="G40" s="60"/>
      <c r="H40" s="60"/>
      <c r="I40" s="60"/>
      <c r="J40" s="60"/>
      <c r="K40" s="60"/>
      <c r="L40" s="61"/>
      <c r="M40" s="61"/>
      <c r="N40" s="62"/>
      <c r="O40" s="60"/>
    </row>
    <row r="41" spans="1:15" ht="16.5">
      <c r="A41" s="259" t="s">
        <v>405</v>
      </c>
      <c r="B41" s="259"/>
      <c r="C41" s="259"/>
      <c r="D41" s="259"/>
      <c r="E41" s="259"/>
      <c r="F41" s="259"/>
      <c r="G41" s="259"/>
      <c r="H41" s="259"/>
      <c r="I41" s="259"/>
      <c r="J41" s="259"/>
      <c r="K41" s="259"/>
      <c r="L41" s="259"/>
      <c r="M41" s="259"/>
      <c r="N41" s="259"/>
      <c r="O41" s="259"/>
    </row>
    <row r="42" spans="1:15" ht="19.5" customHeight="1">
      <c r="A42" s="262" t="s">
        <v>61</v>
      </c>
      <c r="B42" s="262"/>
      <c r="C42" s="264"/>
      <c r="D42" s="264"/>
      <c r="E42" s="264"/>
      <c r="F42" s="264"/>
      <c r="G42" s="264"/>
      <c r="H42" s="264"/>
      <c r="I42" s="264"/>
      <c r="J42" s="264"/>
      <c r="K42" s="264"/>
      <c r="L42" s="264"/>
      <c r="M42" s="264"/>
      <c r="N42" s="264"/>
      <c r="O42" s="264"/>
    </row>
    <row r="43" spans="1:15" ht="16.5">
      <c r="A43" s="59"/>
      <c r="B43" s="59"/>
      <c r="C43" s="54"/>
      <c r="D43" s="54"/>
      <c r="E43" s="54"/>
      <c r="F43" s="54"/>
      <c r="G43" s="54"/>
      <c r="H43" s="54"/>
      <c r="I43" s="54"/>
      <c r="J43" s="54"/>
      <c r="K43" s="54"/>
      <c r="L43" s="54"/>
      <c r="M43" s="54"/>
      <c r="N43" s="54"/>
      <c r="O43" s="54"/>
    </row>
    <row r="44" spans="1:15" ht="15">
      <c r="A44" s="263" t="s">
        <v>38</v>
      </c>
      <c r="B44" s="263"/>
      <c r="C44" s="263"/>
      <c r="D44" s="263"/>
      <c r="E44" s="263"/>
      <c r="F44" s="263"/>
      <c r="G44" s="263"/>
      <c r="H44" s="263"/>
      <c r="I44" s="263"/>
      <c r="J44" s="263"/>
      <c r="K44" s="263"/>
      <c r="L44" s="263"/>
      <c r="M44" s="263"/>
      <c r="N44" s="263"/>
      <c r="O44" s="263"/>
    </row>
    <row r="45" spans="1:15" ht="16.5">
      <c r="A45" s="8" t="s">
        <v>33</v>
      </c>
      <c r="B45" s="26"/>
      <c r="C45" s="8" t="s">
        <v>27</v>
      </c>
      <c r="D45" s="8"/>
      <c r="E45" s="26"/>
      <c r="F45" s="8"/>
      <c r="G45" s="19"/>
      <c r="H45" s="19"/>
      <c r="I45" s="3"/>
      <c r="J45" s="3"/>
      <c r="K45" s="3"/>
      <c r="L45" s="3"/>
      <c r="M45" s="3"/>
      <c r="N45" s="3"/>
      <c r="O45" s="3"/>
    </row>
    <row r="46" spans="1:15" ht="16.5">
      <c r="A46" s="8" t="s">
        <v>400</v>
      </c>
      <c r="B46" s="26"/>
      <c r="C46" s="8" t="s">
        <v>29</v>
      </c>
      <c r="D46" s="8"/>
      <c r="E46" s="26"/>
      <c r="F46" s="8"/>
      <c r="G46" s="19"/>
      <c r="H46" s="19"/>
      <c r="I46" s="3"/>
      <c r="J46" s="3"/>
      <c r="K46" s="3"/>
      <c r="L46" s="3"/>
      <c r="M46" s="3"/>
      <c r="N46" s="3"/>
      <c r="O46" s="3"/>
    </row>
    <row r="47" spans="1:15" ht="16.5">
      <c r="A47" s="22" t="s">
        <v>452</v>
      </c>
      <c r="B47" s="22"/>
      <c r="C47" s="22" t="s">
        <v>43</v>
      </c>
      <c r="D47" s="22"/>
      <c r="E47" s="22"/>
      <c r="F47" s="22" t="s">
        <v>1</v>
      </c>
      <c r="G47" s="22"/>
      <c r="H47" s="23"/>
      <c r="I47" s="24"/>
      <c r="J47" s="24"/>
      <c r="K47" s="24"/>
      <c r="L47" s="24"/>
      <c r="M47" s="24"/>
      <c r="N47" s="24"/>
      <c r="O47" s="24"/>
    </row>
    <row r="48" spans="1:15" ht="16.5">
      <c r="A48" s="10" t="s">
        <v>34</v>
      </c>
      <c r="B48" s="3"/>
      <c r="C48" s="10" t="s">
        <v>399</v>
      </c>
      <c r="D48" s="10"/>
      <c r="E48" s="10"/>
      <c r="F48" s="10"/>
      <c r="G48" s="10"/>
      <c r="H48" s="3"/>
      <c r="I48" s="3"/>
      <c r="J48" s="3"/>
      <c r="K48" s="3"/>
      <c r="L48" s="4"/>
      <c r="M48" s="4"/>
      <c r="N48" s="3"/>
      <c r="O48" s="3"/>
    </row>
    <row r="49" spans="1:15" ht="16.5">
      <c r="A49" s="22" t="s">
        <v>451</v>
      </c>
      <c r="B49" s="22"/>
      <c r="C49" s="22" t="s">
        <v>2</v>
      </c>
      <c r="D49" s="22"/>
      <c r="E49" s="22"/>
      <c r="F49" s="22" t="s">
        <v>3</v>
      </c>
      <c r="G49" s="22"/>
      <c r="H49" s="23"/>
      <c r="I49" s="24"/>
      <c r="J49" s="24"/>
      <c r="K49" s="24"/>
      <c r="L49" s="24"/>
      <c r="M49" s="24"/>
      <c r="N49" s="24"/>
      <c r="O49" s="24"/>
    </row>
    <row r="50" spans="1:15" ht="16.5">
      <c r="A50" s="8" t="s">
        <v>450</v>
      </c>
      <c r="B50" s="26"/>
      <c r="C50" s="8" t="s">
        <v>44</v>
      </c>
      <c r="D50" s="26"/>
      <c r="E50" s="26"/>
      <c r="F50" s="19"/>
      <c r="G50" s="19"/>
      <c r="H50" s="19"/>
      <c r="I50" s="3"/>
      <c r="J50" s="3"/>
      <c r="K50" s="3"/>
      <c r="L50" s="3"/>
      <c r="M50" s="3"/>
      <c r="N50" s="3"/>
      <c r="O50" s="3"/>
    </row>
    <row r="51" spans="1:15" ht="16.5">
      <c r="A51" s="3"/>
      <c r="B51" s="3"/>
      <c r="C51" s="3"/>
      <c r="D51" s="3"/>
      <c r="E51" s="3"/>
      <c r="F51" s="3"/>
      <c r="G51" s="3"/>
      <c r="H51" s="3"/>
      <c r="I51" s="3"/>
      <c r="J51" s="3"/>
      <c r="K51" s="3"/>
      <c r="L51" s="4"/>
      <c r="M51" s="4"/>
      <c r="N51" s="3"/>
      <c r="O51" s="3"/>
    </row>
    <row r="52" spans="1:15" ht="26.25">
      <c r="A52" s="242" t="s">
        <v>8</v>
      </c>
      <c r="B52" s="242"/>
      <c r="C52" s="242"/>
      <c r="D52" s="242"/>
      <c r="E52" s="242"/>
      <c r="F52" s="39" t="s">
        <v>9</v>
      </c>
      <c r="G52" s="242" t="s">
        <v>10</v>
      </c>
      <c r="H52" s="242"/>
      <c r="I52" s="242"/>
      <c r="J52" s="242"/>
      <c r="K52" s="242"/>
      <c r="L52" s="242" t="s">
        <v>11</v>
      </c>
      <c r="M52" s="242"/>
      <c r="N52" s="242"/>
      <c r="O52" s="243" t="s">
        <v>26</v>
      </c>
    </row>
    <row r="53" spans="1:15" ht="53.25">
      <c r="A53" s="39" t="s">
        <v>244</v>
      </c>
      <c r="B53" s="39" t="s">
        <v>13</v>
      </c>
      <c r="C53" s="39" t="s">
        <v>14</v>
      </c>
      <c r="D53" s="39" t="s">
        <v>15</v>
      </c>
      <c r="E53" s="39" t="s">
        <v>16</v>
      </c>
      <c r="F53" s="39" t="s">
        <v>63</v>
      </c>
      <c r="G53" s="39" t="s">
        <v>17</v>
      </c>
      <c r="H53" s="40" t="s">
        <v>18</v>
      </c>
      <c r="I53" s="40" t="s">
        <v>19</v>
      </c>
      <c r="J53" s="40" t="s">
        <v>20</v>
      </c>
      <c r="K53" s="40" t="s">
        <v>21</v>
      </c>
      <c r="L53" s="215" t="s">
        <v>390</v>
      </c>
      <c r="M53" s="42" t="s">
        <v>23</v>
      </c>
      <c r="N53" s="39" t="s">
        <v>24</v>
      </c>
      <c r="O53" s="244"/>
    </row>
    <row r="54" spans="1:15" ht="16.5">
      <c r="A54" s="5">
        <v>1</v>
      </c>
      <c r="B54" s="5">
        <v>2</v>
      </c>
      <c r="C54" s="5">
        <v>3</v>
      </c>
      <c r="D54" s="5">
        <v>4</v>
      </c>
      <c r="E54" s="5">
        <v>5</v>
      </c>
      <c r="F54" s="5">
        <v>6</v>
      </c>
      <c r="G54" s="5">
        <v>7</v>
      </c>
      <c r="H54" s="5">
        <v>8</v>
      </c>
      <c r="I54" s="5">
        <v>9</v>
      </c>
      <c r="J54" s="5">
        <v>10</v>
      </c>
      <c r="K54" s="5">
        <v>11</v>
      </c>
      <c r="L54" s="5">
        <v>12</v>
      </c>
      <c r="M54" s="5">
        <v>13</v>
      </c>
      <c r="N54" s="5">
        <v>14</v>
      </c>
      <c r="O54" s="5">
        <v>15</v>
      </c>
    </row>
    <row r="55" spans="1:15" ht="74.25" customHeight="1">
      <c r="A55" s="53"/>
      <c r="B55" s="66" t="s">
        <v>25</v>
      </c>
      <c r="C55" s="12" t="s">
        <v>25</v>
      </c>
      <c r="D55" s="12" t="s">
        <v>25</v>
      </c>
      <c r="E55" s="12" t="s">
        <v>25</v>
      </c>
      <c r="F55" s="27" t="s">
        <v>401</v>
      </c>
      <c r="G55" s="12"/>
      <c r="H55" s="12"/>
      <c r="I55" s="66" t="s">
        <v>25</v>
      </c>
      <c r="J55" s="12"/>
      <c r="K55" s="12"/>
      <c r="L55" s="29">
        <v>235347761.1</v>
      </c>
      <c r="M55" s="13"/>
      <c r="N55" s="55">
        <f>M55/L55%</f>
        <v>0</v>
      </c>
      <c r="O55" s="27"/>
    </row>
    <row r="56" spans="1:15" ht="16.5">
      <c r="A56" s="36"/>
      <c r="B56" s="63"/>
      <c r="C56" s="63"/>
      <c r="D56" s="63"/>
      <c r="E56" s="63"/>
      <c r="F56" s="35" t="s">
        <v>189</v>
      </c>
      <c r="G56" s="63"/>
      <c r="H56" s="63"/>
      <c r="I56" s="63"/>
      <c r="J56" s="63"/>
      <c r="K56" s="63"/>
      <c r="L56" s="64">
        <f>L55</f>
        <v>235347761.1</v>
      </c>
      <c r="M56" s="64"/>
      <c r="N56" s="229">
        <f>N55</f>
        <v>0</v>
      </c>
      <c r="O56" s="63"/>
    </row>
    <row r="57" spans="1:18" s="49" customFormat="1" ht="16.5">
      <c r="A57" s="226"/>
      <c r="B57" s="220"/>
      <c r="C57" s="220"/>
      <c r="D57" s="220"/>
      <c r="E57" s="220"/>
      <c r="F57" s="227" t="s">
        <v>58</v>
      </c>
      <c r="G57" s="220"/>
      <c r="H57" s="220"/>
      <c r="I57" s="220"/>
      <c r="J57" s="220"/>
      <c r="K57" s="220"/>
      <c r="L57" s="222">
        <f>L56</f>
        <v>235347761.1</v>
      </c>
      <c r="M57" s="222"/>
      <c r="N57" s="230">
        <f>N56</f>
        <v>0</v>
      </c>
      <c r="O57" s="220"/>
      <c r="R57" s="216"/>
    </row>
    <row r="58" spans="1:15" s="49" customFormat="1" ht="16.5">
      <c r="A58" s="51"/>
      <c r="B58" s="60"/>
      <c r="C58" s="60"/>
      <c r="D58" s="60"/>
      <c r="E58" s="60"/>
      <c r="F58" s="47"/>
      <c r="G58" s="60"/>
      <c r="H58" s="60"/>
      <c r="I58" s="60"/>
      <c r="J58" s="60"/>
      <c r="K58" s="60"/>
      <c r="L58" s="61"/>
      <c r="M58" s="61"/>
      <c r="N58" s="62"/>
      <c r="O58" s="60"/>
    </row>
    <row r="59" spans="1:15" s="49" customFormat="1" ht="16.5">
      <c r="A59" s="259" t="s">
        <v>405</v>
      </c>
      <c r="B59" s="259"/>
      <c r="C59" s="259"/>
      <c r="D59" s="259"/>
      <c r="E59" s="259"/>
      <c r="F59" s="259"/>
      <c r="G59" s="259"/>
      <c r="H59" s="259"/>
      <c r="I59" s="259"/>
      <c r="J59" s="259"/>
      <c r="K59" s="259"/>
      <c r="L59" s="259"/>
      <c r="M59" s="259"/>
      <c r="N59" s="259"/>
      <c r="O59" s="259"/>
    </row>
    <row r="60" spans="1:15" s="49" customFormat="1" ht="18">
      <c r="A60" s="255" t="s">
        <v>267</v>
      </c>
      <c r="B60" s="255"/>
      <c r="C60" s="255"/>
      <c r="D60" s="255"/>
      <c r="E60" s="255"/>
      <c r="F60" s="255"/>
      <c r="G60" s="255"/>
      <c r="H60" s="255"/>
      <c r="I60" s="255"/>
      <c r="J60" s="255"/>
      <c r="K60" s="255"/>
      <c r="L60" s="255"/>
      <c r="M60" s="255"/>
      <c r="N60" s="255"/>
      <c r="O60" s="255"/>
    </row>
    <row r="62" spans="1:15" ht="16.5">
      <c r="A62" s="26" t="s">
        <v>68</v>
      </c>
      <c r="B62" s="26"/>
      <c r="C62" s="26" t="s">
        <v>69</v>
      </c>
      <c r="D62" s="26"/>
      <c r="E62" s="26"/>
      <c r="F62" s="26"/>
      <c r="G62" s="26"/>
      <c r="H62" s="97"/>
      <c r="I62" s="98"/>
      <c r="J62" s="99"/>
      <c r="K62" s="99"/>
      <c r="L62" s="99"/>
      <c r="M62" s="99"/>
      <c r="N62" s="99"/>
      <c r="O62" s="99"/>
    </row>
    <row r="63" spans="1:15" ht="16.5">
      <c r="A63" s="26" t="s">
        <v>263</v>
      </c>
      <c r="B63" s="26"/>
      <c r="C63" s="26" t="s">
        <v>70</v>
      </c>
      <c r="D63" s="26"/>
      <c r="E63" s="26"/>
      <c r="F63" s="26"/>
      <c r="G63" s="26"/>
      <c r="H63" s="97"/>
      <c r="I63" s="98"/>
      <c r="J63" s="99"/>
      <c r="K63" s="99"/>
      <c r="L63" s="99"/>
      <c r="M63" s="99"/>
      <c r="N63" s="99"/>
      <c r="O63" s="99"/>
    </row>
    <row r="64" spans="8:15" ht="16.5">
      <c r="H64" s="97"/>
      <c r="I64" s="98"/>
      <c r="J64" s="99"/>
      <c r="K64" s="99"/>
      <c r="L64" s="99"/>
      <c r="M64" s="99"/>
      <c r="N64" s="99"/>
      <c r="O64" s="99"/>
    </row>
    <row r="65" spans="1:15" ht="15.75">
      <c r="A65" s="258" t="s">
        <v>265</v>
      </c>
      <c r="B65" s="258"/>
      <c r="C65" s="258"/>
      <c r="D65" s="258"/>
      <c r="E65" s="258"/>
      <c r="F65" s="258"/>
      <c r="G65" s="258"/>
      <c r="H65" s="258"/>
      <c r="I65" s="258"/>
      <c r="J65" s="258"/>
      <c r="K65" s="258"/>
      <c r="L65" s="258"/>
      <c r="M65" s="258"/>
      <c r="N65" s="258"/>
      <c r="O65" s="258"/>
    </row>
    <row r="66" spans="1:7" ht="16.5">
      <c r="A66" s="26" t="s">
        <v>436</v>
      </c>
      <c r="B66" s="26"/>
      <c r="C66" s="26" t="s">
        <v>141</v>
      </c>
      <c r="D66" s="26"/>
      <c r="E66" s="26"/>
      <c r="F66" s="26"/>
      <c r="G66" s="26"/>
    </row>
    <row r="67" spans="1:7" ht="16.5">
      <c r="A67" s="10" t="s">
        <v>34</v>
      </c>
      <c r="B67" s="17"/>
      <c r="C67" s="10" t="s">
        <v>73</v>
      </c>
      <c r="D67" s="10"/>
      <c r="E67" s="10"/>
      <c r="F67" s="10"/>
      <c r="G67" s="10"/>
    </row>
    <row r="68" spans="1:12" ht="16.5">
      <c r="A68" s="22" t="s">
        <v>453</v>
      </c>
      <c r="B68" s="22"/>
      <c r="C68" s="22" t="s">
        <v>266</v>
      </c>
      <c r="D68" s="22"/>
      <c r="E68" s="22"/>
      <c r="F68" s="22"/>
      <c r="G68" s="22"/>
      <c r="H68" s="23"/>
      <c r="I68" s="24"/>
      <c r="J68" s="24"/>
      <c r="K68" s="24"/>
      <c r="L68" s="24"/>
    </row>
    <row r="69" spans="1:12" ht="16.5">
      <c r="A69" s="8" t="s">
        <v>445</v>
      </c>
      <c r="B69" s="26"/>
      <c r="C69" s="8" t="s">
        <v>264</v>
      </c>
      <c r="D69" s="26"/>
      <c r="E69" s="26"/>
      <c r="F69" s="19"/>
      <c r="G69" s="19"/>
      <c r="H69" s="19"/>
      <c r="I69" s="3"/>
      <c r="J69" s="3"/>
      <c r="K69" s="3"/>
      <c r="L69" s="3"/>
    </row>
    <row r="70" spans="1:15" ht="26.25">
      <c r="A70" s="242" t="s">
        <v>8</v>
      </c>
      <c r="B70" s="242"/>
      <c r="C70" s="242"/>
      <c r="D70" s="242"/>
      <c r="E70" s="242"/>
      <c r="F70" s="39" t="s">
        <v>9</v>
      </c>
      <c r="G70" s="242" t="s">
        <v>10</v>
      </c>
      <c r="H70" s="242"/>
      <c r="I70" s="242"/>
      <c r="J70" s="242"/>
      <c r="K70" s="242"/>
      <c r="L70" s="242" t="s">
        <v>11</v>
      </c>
      <c r="M70" s="242"/>
      <c r="N70" s="242"/>
      <c r="O70" s="243" t="s">
        <v>26</v>
      </c>
    </row>
    <row r="71" spans="1:15" ht="53.25">
      <c r="A71" s="39" t="s">
        <v>244</v>
      </c>
      <c r="B71" s="39" t="s">
        <v>13</v>
      </c>
      <c r="C71" s="39" t="s">
        <v>14</v>
      </c>
      <c r="D71" s="39" t="s">
        <v>15</v>
      </c>
      <c r="E71" s="39" t="s">
        <v>16</v>
      </c>
      <c r="F71" s="39" t="s">
        <v>63</v>
      </c>
      <c r="G71" s="39" t="s">
        <v>17</v>
      </c>
      <c r="H71" s="40" t="s">
        <v>18</v>
      </c>
      <c r="I71" s="40" t="s">
        <v>19</v>
      </c>
      <c r="J71" s="40" t="s">
        <v>20</v>
      </c>
      <c r="K71" s="40" t="s">
        <v>21</v>
      </c>
      <c r="L71" s="215" t="s">
        <v>390</v>
      </c>
      <c r="M71" s="42" t="s">
        <v>23</v>
      </c>
      <c r="N71" s="39" t="s">
        <v>24</v>
      </c>
      <c r="O71" s="244"/>
    </row>
    <row r="72" spans="1:15" ht="16.5">
      <c r="A72" s="5">
        <v>1</v>
      </c>
      <c r="B72" s="5">
        <v>2</v>
      </c>
      <c r="C72" s="5">
        <v>3</v>
      </c>
      <c r="D72" s="5">
        <v>4</v>
      </c>
      <c r="E72" s="5">
        <v>5</v>
      </c>
      <c r="F72" s="5">
        <v>6</v>
      </c>
      <c r="G72" s="5">
        <v>7</v>
      </c>
      <c r="H72" s="5">
        <v>8</v>
      </c>
      <c r="I72" s="5">
        <v>9</v>
      </c>
      <c r="J72" s="5">
        <v>10</v>
      </c>
      <c r="K72" s="5">
        <v>11</v>
      </c>
      <c r="L72" s="5">
        <v>12</v>
      </c>
      <c r="M72" s="5">
        <v>13</v>
      </c>
      <c r="N72" s="5">
        <v>14</v>
      </c>
      <c r="O72" s="5">
        <v>15</v>
      </c>
    </row>
    <row r="73" spans="1:15" ht="31.5">
      <c r="A73" s="53"/>
      <c r="B73" s="66" t="s">
        <v>25</v>
      </c>
      <c r="C73" s="12" t="s">
        <v>25</v>
      </c>
      <c r="D73" s="12" t="s">
        <v>25</v>
      </c>
      <c r="E73" s="12" t="s">
        <v>25</v>
      </c>
      <c r="F73" s="27" t="s">
        <v>403</v>
      </c>
      <c r="G73" s="12"/>
      <c r="H73" s="12"/>
      <c r="I73" s="66" t="s">
        <v>25</v>
      </c>
      <c r="J73" s="12"/>
      <c r="K73" s="12"/>
      <c r="L73" s="29">
        <v>43692058</v>
      </c>
      <c r="M73" s="13"/>
      <c r="N73" s="55">
        <f>M73/L73%</f>
        <v>0</v>
      </c>
      <c r="O73" s="27"/>
    </row>
    <row r="74" spans="1:15" ht="16.5">
      <c r="A74" s="36"/>
      <c r="B74" s="63"/>
      <c r="C74" s="63"/>
      <c r="D74" s="63"/>
      <c r="E74" s="63"/>
      <c r="F74" s="35" t="s">
        <v>189</v>
      </c>
      <c r="G74" s="63"/>
      <c r="H74" s="63"/>
      <c r="I74" s="63"/>
      <c r="J74" s="63"/>
      <c r="K74" s="63"/>
      <c r="L74" s="64">
        <f>L73</f>
        <v>43692058</v>
      </c>
      <c r="M74" s="64"/>
      <c r="N74" s="229">
        <f>N73</f>
        <v>0</v>
      </c>
      <c r="O74" s="63"/>
    </row>
    <row r="75" spans="1:15" ht="16.5">
      <c r="A75" s="226"/>
      <c r="B75" s="220"/>
      <c r="C75" s="220"/>
      <c r="D75" s="220"/>
      <c r="E75" s="220"/>
      <c r="F75" s="227" t="s">
        <v>404</v>
      </c>
      <c r="G75" s="220"/>
      <c r="H75" s="220"/>
      <c r="I75" s="220"/>
      <c r="J75" s="220"/>
      <c r="K75" s="220"/>
      <c r="L75" s="222">
        <f>L74</f>
        <v>43692058</v>
      </c>
      <c r="M75" s="222"/>
      <c r="N75" s="230">
        <f>N74</f>
        <v>0</v>
      </c>
      <c r="O75" s="220"/>
    </row>
    <row r="79" spans="1:15" ht="16.5">
      <c r="A79" s="259" t="s">
        <v>405</v>
      </c>
      <c r="B79" s="259"/>
      <c r="C79" s="259"/>
      <c r="D79" s="259"/>
      <c r="E79" s="259"/>
      <c r="F79" s="259"/>
      <c r="G79" s="259"/>
      <c r="H79" s="259"/>
      <c r="I79" s="259"/>
      <c r="J79" s="259"/>
      <c r="K79" s="259"/>
      <c r="L79" s="259"/>
      <c r="M79" s="259"/>
      <c r="N79" s="259"/>
      <c r="O79" s="259"/>
    </row>
    <row r="80" spans="1:15" ht="18">
      <c r="A80" s="255" t="s">
        <v>406</v>
      </c>
      <c r="B80" s="255"/>
      <c r="C80" s="255"/>
      <c r="D80" s="255"/>
      <c r="E80" s="255"/>
      <c r="F80" s="255"/>
      <c r="G80" s="255"/>
      <c r="H80" s="255"/>
      <c r="I80" s="255"/>
      <c r="J80" s="255"/>
      <c r="K80" s="255"/>
      <c r="L80" s="255"/>
      <c r="M80" s="255"/>
      <c r="N80" s="255"/>
      <c r="O80" s="255"/>
    </row>
    <row r="81" ht="26.25" customHeight="1"/>
    <row r="82" spans="1:15" ht="16.5">
      <c r="A82" s="26" t="s">
        <v>68</v>
      </c>
      <c r="B82" s="26"/>
      <c r="C82" s="26" t="s">
        <v>69</v>
      </c>
      <c r="D82" s="26"/>
      <c r="E82" s="26"/>
      <c r="F82" s="26"/>
      <c r="G82" s="26"/>
      <c r="H82" s="97"/>
      <c r="I82" s="98"/>
      <c r="J82" s="99"/>
      <c r="K82" s="99"/>
      <c r="L82" s="99"/>
      <c r="M82" s="99"/>
      <c r="N82" s="99"/>
      <c r="O82" s="99"/>
    </row>
    <row r="83" spans="1:15" ht="16.5">
      <c r="A83" s="26" t="s">
        <v>263</v>
      </c>
      <c r="B83" s="26"/>
      <c r="C83" s="26" t="s">
        <v>70</v>
      </c>
      <c r="D83" s="26"/>
      <c r="E83" s="26"/>
      <c r="F83" s="26"/>
      <c r="G83" s="26"/>
      <c r="H83" s="97"/>
      <c r="I83" s="98"/>
      <c r="J83" s="99"/>
      <c r="K83" s="99"/>
      <c r="L83" s="99"/>
      <c r="M83" s="99"/>
      <c r="N83" s="99"/>
      <c r="O83" s="99"/>
    </row>
    <row r="84" spans="1:7" ht="16.5">
      <c r="A84" s="10" t="s">
        <v>34</v>
      </c>
      <c r="B84" s="17"/>
      <c r="C84" s="10" t="s">
        <v>73</v>
      </c>
      <c r="D84" s="10"/>
      <c r="E84" s="10"/>
      <c r="F84" s="10"/>
      <c r="G84" s="10"/>
    </row>
    <row r="85" spans="1:15" ht="26.25">
      <c r="A85" s="242" t="s">
        <v>8</v>
      </c>
      <c r="B85" s="242"/>
      <c r="C85" s="242"/>
      <c r="D85" s="242"/>
      <c r="E85" s="242"/>
      <c r="F85" s="39" t="s">
        <v>9</v>
      </c>
      <c r="G85" s="242" t="s">
        <v>10</v>
      </c>
      <c r="H85" s="242"/>
      <c r="I85" s="242"/>
      <c r="J85" s="242"/>
      <c r="K85" s="242"/>
      <c r="L85" s="242" t="s">
        <v>11</v>
      </c>
      <c r="M85" s="242"/>
      <c r="N85" s="242"/>
      <c r="O85" s="243" t="s">
        <v>26</v>
      </c>
    </row>
    <row r="86" spans="1:15" ht="53.25">
      <c r="A86" s="39" t="s">
        <v>244</v>
      </c>
      <c r="B86" s="39" t="s">
        <v>13</v>
      </c>
      <c r="C86" s="39" t="s">
        <v>14</v>
      </c>
      <c r="D86" s="39" t="s">
        <v>15</v>
      </c>
      <c r="E86" s="39" t="s">
        <v>16</v>
      </c>
      <c r="F86" s="39" t="s">
        <v>63</v>
      </c>
      <c r="G86" s="39" t="s">
        <v>17</v>
      </c>
      <c r="H86" s="40" t="s">
        <v>18</v>
      </c>
      <c r="I86" s="40" t="s">
        <v>19</v>
      </c>
      <c r="J86" s="40" t="s">
        <v>20</v>
      </c>
      <c r="K86" s="40" t="s">
        <v>21</v>
      </c>
      <c r="L86" s="215" t="s">
        <v>390</v>
      </c>
      <c r="M86" s="42" t="s">
        <v>23</v>
      </c>
      <c r="N86" s="39" t="s">
        <v>24</v>
      </c>
      <c r="O86" s="244"/>
    </row>
    <row r="87" spans="1:15" ht="16.5">
      <c r="A87" s="5">
        <v>1</v>
      </c>
      <c r="B87" s="5">
        <v>2</v>
      </c>
      <c r="C87" s="5">
        <v>3</v>
      </c>
      <c r="D87" s="5">
        <v>4</v>
      </c>
      <c r="E87" s="5">
        <v>5</v>
      </c>
      <c r="F87" s="5">
        <v>6</v>
      </c>
      <c r="G87" s="5">
        <v>7</v>
      </c>
      <c r="H87" s="5">
        <v>8</v>
      </c>
      <c r="I87" s="5">
        <v>9</v>
      </c>
      <c r="J87" s="5">
        <v>10</v>
      </c>
      <c r="K87" s="5">
        <v>11</v>
      </c>
      <c r="L87" s="5">
        <v>12</v>
      </c>
      <c r="M87" s="5">
        <v>13</v>
      </c>
      <c r="N87" s="5">
        <v>14</v>
      </c>
      <c r="O87" s="5">
        <v>15</v>
      </c>
    </row>
    <row r="88" spans="1:15" ht="58.5" customHeight="1">
      <c r="A88" s="53"/>
      <c r="B88" s="66" t="s">
        <v>25</v>
      </c>
      <c r="C88" s="12" t="s">
        <v>25</v>
      </c>
      <c r="D88" s="12" t="s">
        <v>25</v>
      </c>
      <c r="E88" s="12" t="s">
        <v>25</v>
      </c>
      <c r="F88" s="27" t="s">
        <v>408</v>
      </c>
      <c r="G88" s="12"/>
      <c r="H88" s="12"/>
      <c r="I88" s="66" t="s">
        <v>25</v>
      </c>
      <c r="J88" s="12"/>
      <c r="K88" s="12"/>
      <c r="L88" s="29">
        <v>4181000</v>
      </c>
      <c r="M88" s="13"/>
      <c r="N88" s="55">
        <f>M88/L88%</f>
        <v>0</v>
      </c>
      <c r="O88" s="27"/>
    </row>
    <row r="89" spans="1:15" ht="16.5">
      <c r="A89" s="36"/>
      <c r="B89" s="63"/>
      <c r="C89" s="63"/>
      <c r="D89" s="63"/>
      <c r="E89" s="63"/>
      <c r="F89" s="35" t="s">
        <v>189</v>
      </c>
      <c r="G89" s="63"/>
      <c r="H89" s="63"/>
      <c r="I89" s="63"/>
      <c r="J89" s="63"/>
      <c r="K89" s="63"/>
      <c r="L89" s="64">
        <f>L88</f>
        <v>4181000</v>
      </c>
      <c r="M89" s="64"/>
      <c r="N89" s="229">
        <f>N88</f>
        <v>0</v>
      </c>
      <c r="O89" s="63"/>
    </row>
    <row r="90" spans="1:15" ht="16.5">
      <c r="A90" s="226"/>
      <c r="B90" s="220"/>
      <c r="C90" s="220"/>
      <c r="D90" s="220"/>
      <c r="E90" s="220"/>
      <c r="F90" s="227" t="s">
        <v>407</v>
      </c>
      <c r="G90" s="220"/>
      <c r="H90" s="220"/>
      <c r="I90" s="220"/>
      <c r="J90" s="220"/>
      <c r="K90" s="220"/>
      <c r="L90" s="222">
        <f>L89</f>
        <v>4181000</v>
      </c>
      <c r="M90" s="222"/>
      <c r="N90" s="230">
        <f>N89</f>
        <v>0</v>
      </c>
      <c r="O90" s="220"/>
    </row>
    <row r="93" spans="1:15" ht="16.5">
      <c r="A93" s="259" t="s">
        <v>405</v>
      </c>
      <c r="B93" s="259"/>
      <c r="C93" s="259"/>
      <c r="D93" s="259"/>
      <c r="E93" s="259"/>
      <c r="F93" s="259"/>
      <c r="G93" s="259"/>
      <c r="H93" s="259"/>
      <c r="I93" s="259"/>
      <c r="J93" s="259"/>
      <c r="K93" s="259"/>
      <c r="L93" s="259"/>
      <c r="M93" s="259"/>
      <c r="N93" s="259"/>
      <c r="O93" s="259"/>
    </row>
    <row r="94" spans="1:15" ht="18">
      <c r="A94" s="260" t="s">
        <v>409</v>
      </c>
      <c r="B94" s="260"/>
      <c r="C94" s="260"/>
      <c r="D94" s="260"/>
      <c r="E94" s="260"/>
      <c r="F94" s="260"/>
      <c r="G94" s="260"/>
      <c r="H94" s="260"/>
      <c r="I94" s="260"/>
      <c r="J94" s="260"/>
      <c r="K94" s="260"/>
      <c r="L94" s="260"/>
      <c r="M94" s="260"/>
      <c r="N94" s="260"/>
      <c r="O94" s="260"/>
    </row>
    <row r="95" spans="1:15" ht="18">
      <c r="A95" s="261" t="s">
        <v>389</v>
      </c>
      <c r="B95" s="261"/>
      <c r="C95" s="261"/>
      <c r="D95" s="261"/>
      <c r="E95" s="261"/>
      <c r="F95" s="261"/>
      <c r="G95" s="261"/>
      <c r="H95" s="261"/>
      <c r="I95" s="261"/>
      <c r="J95" s="261"/>
      <c r="K95" s="261"/>
      <c r="L95" s="261"/>
      <c r="M95" s="261"/>
      <c r="N95" s="261"/>
      <c r="O95" s="261"/>
    </row>
    <row r="96" spans="1:15" ht="18.75">
      <c r="A96" s="26" t="s">
        <v>68</v>
      </c>
      <c r="B96" s="26"/>
      <c r="C96" s="26" t="s">
        <v>69</v>
      </c>
      <c r="D96" s="26"/>
      <c r="E96" s="26"/>
      <c r="F96" s="26"/>
      <c r="G96" s="26"/>
      <c r="H96" s="211"/>
      <c r="I96" s="211"/>
      <c r="J96" s="211"/>
      <c r="K96" s="211"/>
      <c r="L96" s="211"/>
      <c r="M96" s="211"/>
      <c r="N96" s="211"/>
      <c r="O96" s="211"/>
    </row>
    <row r="97" spans="1:15" ht="16.5">
      <c r="A97" s="26" t="s">
        <v>263</v>
      </c>
      <c r="B97" s="26"/>
      <c r="C97" s="26" t="s">
        <v>70</v>
      </c>
      <c r="D97" s="26"/>
      <c r="E97" s="26"/>
      <c r="F97" s="26"/>
      <c r="G97" s="26"/>
      <c r="H97" s="213"/>
      <c r="I97" s="213"/>
      <c r="J97" s="214"/>
      <c r="K97" s="214"/>
      <c r="L97" s="214"/>
      <c r="M97" s="214"/>
      <c r="N97" s="214"/>
      <c r="O97" s="214"/>
    </row>
    <row r="98" spans="1:15" ht="16.5">
      <c r="A98" s="212" t="s">
        <v>385</v>
      </c>
      <c r="B98" s="212"/>
      <c r="C98" s="212" t="s">
        <v>386</v>
      </c>
      <c r="D98" s="212"/>
      <c r="E98" s="212"/>
      <c r="F98" s="212"/>
      <c r="G98" s="212"/>
      <c r="H98" s="17"/>
      <c r="I98" s="17"/>
      <c r="J98" s="3"/>
      <c r="K98" s="3"/>
      <c r="L98" s="4"/>
      <c r="M98" s="4"/>
      <c r="N98" s="4"/>
      <c r="O98" s="3"/>
    </row>
    <row r="99" spans="1:14" ht="15.75">
      <c r="A99" s="212" t="s">
        <v>387</v>
      </c>
      <c r="B99" s="212"/>
      <c r="C99" s="212" t="s">
        <v>388</v>
      </c>
      <c r="D99" s="212"/>
      <c r="E99" s="212"/>
      <c r="F99" s="212"/>
      <c r="G99" s="212"/>
      <c r="H99" s="21"/>
      <c r="N99" s="43"/>
    </row>
    <row r="100" spans="1:14" ht="16.5">
      <c r="A100" s="10" t="s">
        <v>34</v>
      </c>
      <c r="B100" s="17"/>
      <c r="C100" s="10" t="s">
        <v>399</v>
      </c>
      <c r="D100" s="10"/>
      <c r="E100" s="10"/>
      <c r="F100" s="10"/>
      <c r="G100" s="10"/>
      <c r="H100" s="21"/>
      <c r="N100" s="43"/>
    </row>
    <row r="101" spans="1:7" ht="16.5">
      <c r="A101" s="8" t="s">
        <v>74</v>
      </c>
      <c r="B101" s="20"/>
      <c r="C101" s="8" t="s">
        <v>36</v>
      </c>
      <c r="D101" s="20"/>
      <c r="E101" s="20"/>
      <c r="F101" s="21"/>
      <c r="G101" s="21"/>
    </row>
    <row r="102" spans="1:15" ht="26.25">
      <c r="A102" s="242" t="s">
        <v>8</v>
      </c>
      <c r="B102" s="242"/>
      <c r="C102" s="242"/>
      <c r="D102" s="242"/>
      <c r="E102" s="242"/>
      <c r="F102" s="39" t="s">
        <v>9</v>
      </c>
      <c r="G102" s="242" t="s">
        <v>10</v>
      </c>
      <c r="H102" s="242"/>
      <c r="I102" s="242"/>
      <c r="J102" s="242"/>
      <c r="K102" s="242"/>
      <c r="L102" s="242" t="s">
        <v>11</v>
      </c>
      <c r="M102" s="242"/>
      <c r="N102" s="242"/>
      <c r="O102" s="243" t="s">
        <v>26</v>
      </c>
    </row>
    <row r="103" spans="1:15" ht="53.25">
      <c r="A103" s="39" t="s">
        <v>244</v>
      </c>
      <c r="B103" s="39" t="s">
        <v>13</v>
      </c>
      <c r="C103" s="39" t="s">
        <v>14</v>
      </c>
      <c r="D103" s="39" t="s">
        <v>15</v>
      </c>
      <c r="E103" s="39" t="s">
        <v>16</v>
      </c>
      <c r="F103" s="39" t="s">
        <v>63</v>
      </c>
      <c r="G103" s="39" t="s">
        <v>17</v>
      </c>
      <c r="H103" s="40" t="s">
        <v>18</v>
      </c>
      <c r="I103" s="40" t="s">
        <v>19</v>
      </c>
      <c r="J103" s="40" t="s">
        <v>20</v>
      </c>
      <c r="K103" s="40" t="s">
        <v>21</v>
      </c>
      <c r="L103" s="215" t="s">
        <v>390</v>
      </c>
      <c r="M103" s="42" t="s">
        <v>23</v>
      </c>
      <c r="N103" s="39" t="s">
        <v>24</v>
      </c>
      <c r="O103" s="244"/>
    </row>
    <row r="104" spans="1:15" ht="16.5">
      <c r="A104" s="5">
        <v>1</v>
      </c>
      <c r="B104" s="5">
        <v>2</v>
      </c>
      <c r="C104" s="5">
        <v>3</v>
      </c>
      <c r="D104" s="5">
        <v>4</v>
      </c>
      <c r="E104" s="5">
        <v>5</v>
      </c>
      <c r="F104" s="5">
        <v>6</v>
      </c>
      <c r="G104" s="5">
        <v>7</v>
      </c>
      <c r="H104" s="5">
        <v>8</v>
      </c>
      <c r="I104" s="5">
        <v>9</v>
      </c>
      <c r="J104" s="5">
        <v>10</v>
      </c>
      <c r="K104" s="5">
        <v>11</v>
      </c>
      <c r="L104" s="5">
        <v>12</v>
      </c>
      <c r="M104" s="5">
        <v>13</v>
      </c>
      <c r="N104" s="5">
        <v>14</v>
      </c>
      <c r="O104" s="5">
        <v>15</v>
      </c>
    </row>
    <row r="105" spans="1:15" ht="63">
      <c r="A105" s="53"/>
      <c r="B105" s="66" t="s">
        <v>25</v>
      </c>
      <c r="C105" s="12" t="s">
        <v>25</v>
      </c>
      <c r="D105" s="12" t="s">
        <v>25</v>
      </c>
      <c r="E105" s="12" t="s">
        <v>25</v>
      </c>
      <c r="F105" s="27" t="s">
        <v>410</v>
      </c>
      <c r="G105" s="12"/>
      <c r="H105" s="12"/>
      <c r="I105" s="66" t="s">
        <v>25</v>
      </c>
      <c r="J105" s="12"/>
      <c r="K105" s="12"/>
      <c r="L105" s="29">
        <v>36595255.01</v>
      </c>
      <c r="M105" s="13"/>
      <c r="N105" s="55">
        <f>M105/L105%</f>
        <v>0</v>
      </c>
      <c r="O105" s="27"/>
    </row>
    <row r="106" spans="1:15" ht="16.5">
      <c r="A106" s="36"/>
      <c r="B106" s="63"/>
      <c r="C106" s="63"/>
      <c r="D106" s="63"/>
      <c r="E106" s="63"/>
      <c r="F106" s="35" t="s">
        <v>189</v>
      </c>
      <c r="G106" s="63"/>
      <c r="H106" s="63"/>
      <c r="I106" s="63"/>
      <c r="J106" s="63"/>
      <c r="K106" s="63"/>
      <c r="L106" s="64">
        <f>L105</f>
        <v>36595255.01</v>
      </c>
      <c r="M106" s="64"/>
      <c r="N106" s="229">
        <f>N105</f>
        <v>0</v>
      </c>
      <c r="O106" s="63"/>
    </row>
    <row r="107" spans="1:15" ht="16.5">
      <c r="A107" s="226"/>
      <c r="B107" s="220"/>
      <c r="C107" s="220"/>
      <c r="D107" s="220"/>
      <c r="E107" s="220"/>
      <c r="F107" s="227" t="s">
        <v>411</v>
      </c>
      <c r="G107" s="220"/>
      <c r="H107" s="220"/>
      <c r="I107" s="220"/>
      <c r="J107" s="220"/>
      <c r="K107" s="220"/>
      <c r="L107" s="222">
        <f>L106</f>
        <v>36595255.01</v>
      </c>
      <c r="M107" s="222"/>
      <c r="N107" s="230">
        <f>N106</f>
        <v>0</v>
      </c>
      <c r="O107" s="220"/>
    </row>
    <row r="110" spans="1:15" ht="16.5">
      <c r="A110" s="259" t="s">
        <v>405</v>
      </c>
      <c r="B110" s="259"/>
      <c r="C110" s="259"/>
      <c r="D110" s="259"/>
      <c r="E110" s="259"/>
      <c r="F110" s="259"/>
      <c r="G110" s="259"/>
      <c r="H110" s="259"/>
      <c r="I110" s="259"/>
      <c r="J110" s="259"/>
      <c r="K110" s="259"/>
      <c r="L110" s="259"/>
      <c r="M110" s="259"/>
      <c r="N110" s="259"/>
      <c r="O110" s="259"/>
    </row>
    <row r="111" spans="1:15" ht="20.25">
      <c r="A111" s="241" t="s">
        <v>299</v>
      </c>
      <c r="B111" s="241"/>
      <c r="C111" s="241"/>
      <c r="D111" s="241"/>
      <c r="E111" s="241"/>
      <c r="F111" s="241"/>
      <c r="G111" s="241"/>
      <c r="H111" s="241"/>
      <c r="I111" s="241"/>
      <c r="J111" s="241"/>
      <c r="K111" s="241"/>
      <c r="L111" s="241"/>
      <c r="M111" s="241"/>
      <c r="N111" s="241"/>
      <c r="O111" s="241"/>
    </row>
    <row r="112" spans="1:15" ht="16.5">
      <c r="A112" s="22" t="s">
        <v>68</v>
      </c>
      <c r="B112" s="22"/>
      <c r="C112" s="22" t="s">
        <v>69</v>
      </c>
      <c r="D112" s="22"/>
      <c r="E112" s="22"/>
      <c r="F112" s="22"/>
      <c r="G112" s="22"/>
      <c r="H112" s="23"/>
      <c r="I112" s="24"/>
      <c r="J112" s="24"/>
      <c r="K112" s="24"/>
      <c r="L112" s="24"/>
      <c r="M112" s="24"/>
      <c r="N112" s="24"/>
      <c r="O112" s="24"/>
    </row>
    <row r="113" spans="1:15" ht="16.5">
      <c r="A113" s="22" t="s">
        <v>28</v>
      </c>
      <c r="B113" s="22"/>
      <c r="C113" s="22" t="s">
        <v>70</v>
      </c>
      <c r="D113" s="22"/>
      <c r="E113" s="22"/>
      <c r="F113" s="22"/>
      <c r="G113" s="22"/>
      <c r="H113" s="23"/>
      <c r="I113" s="24"/>
      <c r="J113" s="24"/>
      <c r="K113" s="24"/>
      <c r="L113" s="24"/>
      <c r="M113" s="24"/>
      <c r="N113" s="24"/>
      <c r="O113" s="24"/>
    </row>
    <row r="114" spans="1:15" ht="16.5">
      <c r="A114" s="3"/>
      <c r="B114" s="3"/>
      <c r="C114" s="19"/>
      <c r="D114" s="19"/>
      <c r="E114" s="19"/>
      <c r="F114" s="28"/>
      <c r="G114" s="3"/>
      <c r="H114" s="3"/>
      <c r="I114" s="3"/>
      <c r="J114" s="3"/>
      <c r="K114" s="3"/>
      <c r="L114" s="4"/>
      <c r="M114" s="4"/>
      <c r="N114" s="4"/>
      <c r="O114" s="3"/>
    </row>
    <row r="115" spans="1:15" ht="18">
      <c r="A115" s="245" t="s">
        <v>347</v>
      </c>
      <c r="B115" s="245"/>
      <c r="C115" s="245"/>
      <c r="D115" s="245"/>
      <c r="E115" s="245"/>
      <c r="F115" s="245"/>
      <c r="G115" s="245"/>
      <c r="H115" s="245"/>
      <c r="I115" s="245"/>
      <c r="J115" s="245"/>
      <c r="K115" s="245"/>
      <c r="L115" s="245"/>
      <c r="M115" s="245"/>
      <c r="N115" s="245"/>
      <c r="O115" s="245"/>
    </row>
    <row r="116" spans="1:15" ht="16.5">
      <c r="A116" s="22" t="s">
        <v>348</v>
      </c>
      <c r="B116" s="22"/>
      <c r="C116" s="22" t="s">
        <v>349</v>
      </c>
      <c r="D116" s="22"/>
      <c r="E116" s="22"/>
      <c r="F116" s="22"/>
      <c r="G116" s="22"/>
      <c r="H116" s="23"/>
      <c r="I116" s="24"/>
      <c r="J116" s="24"/>
      <c r="K116" s="24"/>
      <c r="L116" s="24"/>
      <c r="M116" s="24"/>
      <c r="N116" s="24"/>
      <c r="O116" s="24"/>
    </row>
    <row r="117" spans="1:15" ht="16.5">
      <c r="A117" s="10" t="s">
        <v>34</v>
      </c>
      <c r="B117" s="17"/>
      <c r="C117" s="10" t="s">
        <v>399</v>
      </c>
      <c r="D117" s="10"/>
      <c r="E117" s="10"/>
      <c r="F117" s="10"/>
      <c r="G117" s="10"/>
      <c r="H117" s="17"/>
      <c r="I117" s="17"/>
      <c r="J117" s="3"/>
      <c r="K117" s="3"/>
      <c r="L117" s="4"/>
      <c r="M117" s="4"/>
      <c r="N117" s="4"/>
      <c r="O117" s="3"/>
    </row>
    <row r="118" spans="1:15" ht="16.5">
      <c r="A118" s="22" t="s">
        <v>31</v>
      </c>
      <c r="B118" s="22"/>
      <c r="C118" s="22" t="s">
        <v>32</v>
      </c>
      <c r="D118" s="22"/>
      <c r="E118" s="22"/>
      <c r="F118" s="22"/>
      <c r="G118" s="22"/>
      <c r="H118" s="23"/>
      <c r="I118" s="24"/>
      <c r="J118" s="24"/>
      <c r="K118" s="24"/>
      <c r="L118" s="24"/>
      <c r="M118" s="24"/>
      <c r="N118" s="44"/>
      <c r="O118" s="24"/>
    </row>
    <row r="119" spans="1:14" ht="16.5">
      <c r="A119" s="8" t="s">
        <v>74</v>
      </c>
      <c r="B119" s="20"/>
      <c r="C119" s="8" t="s">
        <v>36</v>
      </c>
      <c r="D119" s="20"/>
      <c r="E119" s="20"/>
      <c r="F119" s="21"/>
      <c r="G119" s="21"/>
      <c r="H119" s="21"/>
      <c r="N119" s="43"/>
    </row>
    <row r="120" spans="1:14" ht="16.5">
      <c r="A120" s="8"/>
      <c r="B120" s="20"/>
      <c r="C120" s="8"/>
      <c r="D120" s="20"/>
      <c r="E120" s="20"/>
      <c r="F120" s="21"/>
      <c r="G120" s="21"/>
      <c r="H120" s="21"/>
      <c r="N120" s="43"/>
    </row>
    <row r="121" spans="1:15" ht="26.25">
      <c r="A121" s="242" t="s">
        <v>8</v>
      </c>
      <c r="B121" s="242"/>
      <c r="C121" s="242"/>
      <c r="D121" s="242"/>
      <c r="E121" s="242"/>
      <c r="F121" s="39" t="s">
        <v>9</v>
      </c>
      <c r="G121" s="242" t="s">
        <v>10</v>
      </c>
      <c r="H121" s="242"/>
      <c r="I121" s="242"/>
      <c r="J121" s="242"/>
      <c r="K121" s="242"/>
      <c r="L121" s="242" t="s">
        <v>11</v>
      </c>
      <c r="M121" s="242"/>
      <c r="N121" s="242"/>
      <c r="O121" s="243" t="s">
        <v>26</v>
      </c>
    </row>
    <row r="122" spans="1:15" ht="53.25">
      <c r="A122" s="39" t="s">
        <v>12</v>
      </c>
      <c r="B122" s="39" t="s">
        <v>13</v>
      </c>
      <c r="C122" s="39" t="s">
        <v>14</v>
      </c>
      <c r="D122" s="39" t="s">
        <v>15</v>
      </c>
      <c r="E122" s="39" t="s">
        <v>16</v>
      </c>
      <c r="F122" s="39" t="s">
        <v>64</v>
      </c>
      <c r="G122" s="39" t="s">
        <v>17</v>
      </c>
      <c r="H122" s="40" t="s">
        <v>18</v>
      </c>
      <c r="I122" s="40" t="s">
        <v>19</v>
      </c>
      <c r="J122" s="40" t="s">
        <v>20</v>
      </c>
      <c r="K122" s="40" t="s">
        <v>21</v>
      </c>
      <c r="L122" s="41" t="s">
        <v>22</v>
      </c>
      <c r="M122" s="42" t="s">
        <v>23</v>
      </c>
      <c r="N122" s="42" t="s">
        <v>24</v>
      </c>
      <c r="O122" s="244"/>
    </row>
    <row r="123" spans="1:15" ht="16.5">
      <c r="A123" s="5">
        <v>1</v>
      </c>
      <c r="B123" s="5">
        <v>2</v>
      </c>
      <c r="C123" s="5">
        <v>3</v>
      </c>
      <c r="D123" s="5">
        <v>4</v>
      </c>
      <c r="E123" s="5">
        <v>5</v>
      </c>
      <c r="F123" s="5">
        <v>6</v>
      </c>
      <c r="G123" s="5">
        <v>7</v>
      </c>
      <c r="H123" s="5">
        <v>8</v>
      </c>
      <c r="I123" s="5">
        <v>9</v>
      </c>
      <c r="J123" s="5">
        <v>10</v>
      </c>
      <c r="K123" s="5">
        <v>11</v>
      </c>
      <c r="L123" s="5">
        <v>12</v>
      </c>
      <c r="M123" s="5">
        <v>13</v>
      </c>
      <c r="N123" s="5">
        <v>14</v>
      </c>
      <c r="O123" s="5">
        <v>15</v>
      </c>
    </row>
    <row r="124" spans="1:15" ht="99" customHeight="1">
      <c r="A124" s="68" t="s">
        <v>76</v>
      </c>
      <c r="B124" s="12" t="s">
        <v>25</v>
      </c>
      <c r="C124" s="12" t="s">
        <v>25</v>
      </c>
      <c r="D124" s="12" t="s">
        <v>25</v>
      </c>
      <c r="E124" s="12" t="s">
        <v>25</v>
      </c>
      <c r="F124" s="74" t="s">
        <v>412</v>
      </c>
      <c r="G124" s="27"/>
      <c r="H124" s="12"/>
      <c r="I124" s="12" t="s">
        <v>25</v>
      </c>
      <c r="J124" s="12"/>
      <c r="K124" s="12"/>
      <c r="L124" s="69">
        <v>128490102.9</v>
      </c>
      <c r="M124" s="70"/>
      <c r="N124" s="55">
        <f>M124/L124%</f>
        <v>0</v>
      </c>
      <c r="O124" s="27"/>
    </row>
    <row r="125" spans="1:15" ht="15.75">
      <c r="A125" s="118"/>
      <c r="B125" s="118"/>
      <c r="C125" s="118"/>
      <c r="D125" s="118"/>
      <c r="E125" s="118"/>
      <c r="F125" s="35" t="s">
        <v>189</v>
      </c>
      <c r="G125" s="118"/>
      <c r="H125" s="118"/>
      <c r="I125" s="118"/>
      <c r="J125" s="118"/>
      <c r="K125" s="118"/>
      <c r="L125" s="157">
        <f>SUM(L124)</f>
        <v>128490102.9</v>
      </c>
      <c r="M125" s="118"/>
      <c r="N125" s="204">
        <f>SUM(N124)</f>
        <v>0</v>
      </c>
      <c r="O125" s="118"/>
    </row>
    <row r="126" spans="1:15" ht="15.75">
      <c r="A126" s="142"/>
      <c r="B126" s="142"/>
      <c r="C126" s="142"/>
      <c r="D126" s="142"/>
      <c r="E126" s="142"/>
      <c r="F126" s="227" t="s">
        <v>413</v>
      </c>
      <c r="G126" s="142"/>
      <c r="H126" s="142"/>
      <c r="I126" s="142"/>
      <c r="J126" s="142"/>
      <c r="K126" s="142"/>
      <c r="L126" s="209">
        <f>SUM(L125)</f>
        <v>128490102.9</v>
      </c>
      <c r="M126" s="142"/>
      <c r="N126" s="175">
        <f>SUM(N125)</f>
        <v>0</v>
      </c>
      <c r="O126" s="142"/>
    </row>
    <row r="129" spans="1:15" ht="16.5">
      <c r="A129" s="259" t="s">
        <v>405</v>
      </c>
      <c r="B129" s="259"/>
      <c r="C129" s="259"/>
      <c r="D129" s="259"/>
      <c r="E129" s="259"/>
      <c r="F129" s="259"/>
      <c r="G129" s="259"/>
      <c r="H129" s="259"/>
      <c r="I129" s="259"/>
      <c r="J129" s="259"/>
      <c r="K129" s="259"/>
      <c r="L129" s="259"/>
      <c r="M129" s="259"/>
      <c r="N129" s="259"/>
      <c r="O129" s="259"/>
    </row>
    <row r="130" spans="1:15" ht="18">
      <c r="A130" s="255" t="s">
        <v>253</v>
      </c>
      <c r="B130" s="255"/>
      <c r="C130" s="255"/>
      <c r="D130" s="255"/>
      <c r="E130" s="255"/>
      <c r="F130" s="255"/>
      <c r="G130" s="255"/>
      <c r="H130" s="255"/>
      <c r="I130" s="255"/>
      <c r="J130" s="255"/>
      <c r="K130" s="255"/>
      <c r="L130" s="255"/>
      <c r="M130" s="255"/>
      <c r="N130" s="255"/>
      <c r="O130" s="255"/>
    </row>
    <row r="131" spans="1:15" ht="18">
      <c r="A131" s="245" t="s">
        <v>254</v>
      </c>
      <c r="B131" s="245"/>
      <c r="C131" s="245"/>
      <c r="D131" s="245"/>
      <c r="E131" s="245"/>
      <c r="F131" s="245"/>
      <c r="G131" s="245"/>
      <c r="H131" s="245"/>
      <c r="I131" s="245"/>
      <c r="J131" s="245"/>
      <c r="K131" s="245"/>
      <c r="L131" s="245"/>
      <c r="M131" s="245"/>
      <c r="N131" s="245"/>
      <c r="O131" s="245"/>
    </row>
    <row r="132" spans="1:15" ht="16.5">
      <c r="A132" s="8" t="s">
        <v>33</v>
      </c>
      <c r="B132" s="26"/>
      <c r="C132" s="8" t="s">
        <v>27</v>
      </c>
      <c r="D132" s="8"/>
      <c r="E132" s="26"/>
      <c r="F132" s="8"/>
      <c r="G132" s="25"/>
      <c r="H132" s="25"/>
      <c r="I132" s="17"/>
      <c r="J132" s="17"/>
      <c r="K132" s="17"/>
      <c r="L132" s="17"/>
      <c r="M132" s="17"/>
      <c r="N132" s="17"/>
      <c r="O132" s="17"/>
    </row>
    <row r="133" spans="1:15" ht="16.5">
      <c r="A133" s="7" t="s">
        <v>28</v>
      </c>
      <c r="B133" s="26"/>
      <c r="C133" s="8" t="s">
        <v>29</v>
      </c>
      <c r="D133" s="8"/>
      <c r="E133" s="26"/>
      <c r="F133" s="8"/>
      <c r="G133" s="25"/>
      <c r="H133" s="25"/>
      <c r="I133" s="17"/>
      <c r="J133" s="17"/>
      <c r="K133" s="17"/>
      <c r="L133" s="17"/>
      <c r="M133" s="17"/>
      <c r="N133" s="17"/>
      <c r="O133" s="17"/>
    </row>
    <row r="134" spans="1:15" ht="16.5">
      <c r="A134" s="22" t="s">
        <v>4</v>
      </c>
      <c r="B134" s="22"/>
      <c r="C134" s="22" t="s">
        <v>5</v>
      </c>
      <c r="D134" s="22"/>
      <c r="E134" s="22"/>
      <c r="F134" s="22"/>
      <c r="G134" s="22"/>
      <c r="H134" s="23"/>
      <c r="I134" s="24"/>
      <c r="J134" s="24"/>
      <c r="K134" s="24"/>
      <c r="L134" s="24"/>
      <c r="M134" s="24"/>
      <c r="N134" s="24"/>
      <c r="O134" s="24"/>
    </row>
    <row r="135" spans="1:15" ht="16.5">
      <c r="A135" s="10" t="s">
        <v>34</v>
      </c>
      <c r="B135" s="17"/>
      <c r="C135" s="10" t="s">
        <v>73</v>
      </c>
      <c r="D135" s="10"/>
      <c r="E135" s="10"/>
      <c r="F135" s="10"/>
      <c r="G135" s="10"/>
      <c r="H135" s="17"/>
      <c r="I135" s="17"/>
      <c r="J135" s="17"/>
      <c r="K135" s="17"/>
      <c r="L135" s="18"/>
      <c r="M135" s="18"/>
      <c r="N135" s="17"/>
      <c r="O135" s="17"/>
    </row>
    <row r="136" spans="1:15" ht="16.5">
      <c r="A136" s="22" t="s">
        <v>6</v>
      </c>
      <c r="B136" s="22"/>
      <c r="C136" s="22" t="s">
        <v>7</v>
      </c>
      <c r="D136" s="22"/>
      <c r="E136" s="22"/>
      <c r="F136" s="22"/>
      <c r="G136" s="22"/>
      <c r="H136" s="23"/>
      <c r="I136" s="24"/>
      <c r="J136" s="24"/>
      <c r="K136" s="24"/>
      <c r="L136" s="24"/>
      <c r="M136" s="24"/>
      <c r="N136" s="24"/>
      <c r="O136" s="24"/>
    </row>
    <row r="137" spans="1:15" ht="16.5">
      <c r="A137" s="8" t="s">
        <v>35</v>
      </c>
      <c r="B137" s="26"/>
      <c r="C137" s="8" t="s">
        <v>36</v>
      </c>
      <c r="D137" s="26"/>
      <c r="E137" s="26"/>
      <c r="F137" s="19"/>
      <c r="G137" s="19"/>
      <c r="H137" s="19"/>
      <c r="I137" s="3"/>
      <c r="J137" s="3"/>
      <c r="K137" s="3"/>
      <c r="L137" s="3"/>
      <c r="M137" s="3"/>
      <c r="N137" s="3"/>
      <c r="O137" s="3"/>
    </row>
    <row r="138" spans="1:15" ht="26.25">
      <c r="A138" s="242" t="s">
        <v>8</v>
      </c>
      <c r="B138" s="242"/>
      <c r="C138" s="242"/>
      <c r="D138" s="242"/>
      <c r="E138" s="242"/>
      <c r="F138" s="39" t="s">
        <v>9</v>
      </c>
      <c r="G138" s="242" t="s">
        <v>10</v>
      </c>
      <c r="H138" s="242"/>
      <c r="I138" s="242"/>
      <c r="J138" s="242"/>
      <c r="K138" s="242"/>
      <c r="L138" s="242" t="s">
        <v>11</v>
      </c>
      <c r="M138" s="242"/>
      <c r="N138" s="242"/>
      <c r="O138" s="243" t="s">
        <v>26</v>
      </c>
    </row>
    <row r="139" spans="1:15" ht="53.25">
      <c r="A139" s="39" t="s">
        <v>417</v>
      </c>
      <c r="B139" s="39" t="s">
        <v>13</v>
      </c>
      <c r="C139" s="39" t="s">
        <v>14</v>
      </c>
      <c r="D139" s="39" t="s">
        <v>15</v>
      </c>
      <c r="E139" s="39" t="s">
        <v>16</v>
      </c>
      <c r="F139" s="39" t="s">
        <v>64</v>
      </c>
      <c r="G139" s="39" t="s">
        <v>17</v>
      </c>
      <c r="H139" s="40" t="s">
        <v>18</v>
      </c>
      <c r="I139" s="40" t="s">
        <v>19</v>
      </c>
      <c r="J139" s="40" t="s">
        <v>20</v>
      </c>
      <c r="K139" s="40" t="s">
        <v>21</v>
      </c>
      <c r="L139" s="41" t="s">
        <v>22</v>
      </c>
      <c r="M139" s="42" t="s">
        <v>23</v>
      </c>
      <c r="N139" s="42" t="s">
        <v>24</v>
      </c>
      <c r="O139" s="244"/>
    </row>
    <row r="140" spans="1:15" ht="16.5">
      <c r="A140" s="5">
        <v>1</v>
      </c>
      <c r="B140" s="5">
        <v>2</v>
      </c>
      <c r="C140" s="5">
        <v>3</v>
      </c>
      <c r="D140" s="5">
        <v>4</v>
      </c>
      <c r="E140" s="5">
        <v>5</v>
      </c>
      <c r="F140" s="5">
        <v>6</v>
      </c>
      <c r="G140" s="5">
        <v>7</v>
      </c>
      <c r="H140" s="5">
        <v>8</v>
      </c>
      <c r="I140" s="5">
        <v>9</v>
      </c>
      <c r="J140" s="5">
        <v>10</v>
      </c>
      <c r="K140" s="5">
        <v>11</v>
      </c>
      <c r="L140" s="5">
        <v>12</v>
      </c>
      <c r="M140" s="5">
        <v>13</v>
      </c>
      <c r="N140" s="5">
        <v>14</v>
      </c>
      <c r="O140" s="5">
        <v>15</v>
      </c>
    </row>
    <row r="141" spans="1:15" ht="129" customHeight="1">
      <c r="A141" s="68" t="s">
        <v>45</v>
      </c>
      <c r="B141" s="12" t="s">
        <v>25</v>
      </c>
      <c r="C141" s="12" t="s">
        <v>25</v>
      </c>
      <c r="D141" s="12" t="s">
        <v>25</v>
      </c>
      <c r="E141" s="12" t="s">
        <v>25</v>
      </c>
      <c r="F141" s="74" t="s">
        <v>418</v>
      </c>
      <c r="G141" s="27"/>
      <c r="H141" s="12"/>
      <c r="I141" s="12" t="s">
        <v>25</v>
      </c>
      <c r="J141" s="12"/>
      <c r="K141" s="12"/>
      <c r="L141" s="69">
        <v>19410000</v>
      </c>
      <c r="M141" s="70"/>
      <c r="N141" s="13">
        <f>M141/L141%</f>
        <v>0</v>
      </c>
      <c r="O141" s="27"/>
    </row>
    <row r="142" spans="1:15" ht="136.5" customHeight="1">
      <c r="A142" s="68" t="s">
        <v>49</v>
      </c>
      <c r="B142" s="12" t="s">
        <v>25</v>
      </c>
      <c r="C142" s="12" t="s">
        <v>25</v>
      </c>
      <c r="D142" s="12" t="s">
        <v>25</v>
      </c>
      <c r="E142" s="12" t="s">
        <v>25</v>
      </c>
      <c r="F142" s="74" t="s">
        <v>420</v>
      </c>
      <c r="G142" s="27"/>
      <c r="H142" s="12"/>
      <c r="I142" s="12" t="s">
        <v>25</v>
      </c>
      <c r="J142" s="12"/>
      <c r="K142" s="12"/>
      <c r="L142" s="69">
        <v>52696667</v>
      </c>
      <c r="M142" s="70"/>
      <c r="N142" s="13">
        <f>M142/L142%</f>
        <v>0</v>
      </c>
      <c r="O142" s="27"/>
    </row>
    <row r="143" spans="1:15" ht="137.25" customHeight="1">
      <c r="A143" s="68" t="s">
        <v>46</v>
      </c>
      <c r="B143" s="12" t="s">
        <v>25</v>
      </c>
      <c r="C143" s="12" t="s">
        <v>25</v>
      </c>
      <c r="D143" s="12" t="s">
        <v>25</v>
      </c>
      <c r="E143" s="12" t="s">
        <v>25</v>
      </c>
      <c r="F143" s="74" t="s">
        <v>419</v>
      </c>
      <c r="G143" s="27"/>
      <c r="H143" s="12"/>
      <c r="I143" s="12" t="s">
        <v>25</v>
      </c>
      <c r="J143" s="12"/>
      <c r="K143" s="12"/>
      <c r="L143" s="231">
        <v>55576832</v>
      </c>
      <c r="M143" s="70"/>
      <c r="N143" s="13">
        <f>M143/L143%</f>
        <v>0</v>
      </c>
      <c r="O143" s="27"/>
    </row>
    <row r="144" spans="1:15" ht="135.75" customHeight="1">
      <c r="A144" s="68" t="s">
        <v>47</v>
      </c>
      <c r="B144" s="12" t="s">
        <v>25</v>
      </c>
      <c r="C144" s="12" t="s">
        <v>25</v>
      </c>
      <c r="D144" s="12" t="s">
        <v>25</v>
      </c>
      <c r="E144" s="12" t="s">
        <v>25</v>
      </c>
      <c r="F144" s="74" t="s">
        <v>421</v>
      </c>
      <c r="G144" s="27"/>
      <c r="H144" s="12"/>
      <c r="I144" s="12" t="s">
        <v>25</v>
      </c>
      <c r="J144" s="12"/>
      <c r="K144" s="12"/>
      <c r="L144" s="69">
        <v>149168000</v>
      </c>
      <c r="M144" s="70"/>
      <c r="N144" s="13">
        <f>M144/L144%</f>
        <v>0</v>
      </c>
      <c r="O144" s="27"/>
    </row>
    <row r="145" spans="1:15" ht="61.5" customHeight="1">
      <c r="A145" s="68" t="s">
        <v>171</v>
      </c>
      <c r="B145" s="12" t="s">
        <v>25</v>
      </c>
      <c r="C145" s="12" t="s">
        <v>25</v>
      </c>
      <c r="D145" s="12" t="s">
        <v>25</v>
      </c>
      <c r="E145" s="12" t="s">
        <v>25</v>
      </c>
      <c r="F145" s="74" t="s">
        <v>422</v>
      </c>
      <c r="G145" s="27"/>
      <c r="H145" s="12"/>
      <c r="I145" s="12" t="s">
        <v>25</v>
      </c>
      <c r="J145" s="12"/>
      <c r="K145" s="12"/>
      <c r="L145" s="69">
        <v>25034800</v>
      </c>
      <c r="M145" s="70"/>
      <c r="N145" s="13">
        <f>M145/L145%</f>
        <v>0</v>
      </c>
      <c r="O145" s="27"/>
    </row>
    <row r="146" spans="1:15" ht="15">
      <c r="A146" s="118"/>
      <c r="B146" s="118"/>
      <c r="C146" s="118"/>
      <c r="D146" s="118"/>
      <c r="E146" s="118"/>
      <c r="F146" s="118" t="s">
        <v>414</v>
      </c>
      <c r="G146" s="118"/>
      <c r="H146" s="118"/>
      <c r="I146" s="118"/>
      <c r="J146" s="118"/>
      <c r="K146" s="118"/>
      <c r="L146" s="157">
        <f>SUM(L141:L145)</f>
        <v>301886299</v>
      </c>
      <c r="M146" s="118"/>
      <c r="N146" s="157">
        <f>SUM(N141:N145)</f>
        <v>0</v>
      </c>
      <c r="O146" s="118"/>
    </row>
    <row r="147" spans="1:15" ht="15">
      <c r="A147" s="118"/>
      <c r="B147" s="118"/>
      <c r="C147" s="118"/>
      <c r="D147" s="118"/>
      <c r="E147" s="118"/>
      <c r="F147" s="118" t="s">
        <v>415</v>
      </c>
      <c r="G147" s="118"/>
      <c r="H147" s="118"/>
      <c r="I147" s="118"/>
      <c r="J147" s="118"/>
      <c r="K147" s="118"/>
      <c r="L147" s="157">
        <f>L146</f>
        <v>301886299</v>
      </c>
      <c r="M147" s="118"/>
      <c r="N147" s="157">
        <f>N146</f>
        <v>0</v>
      </c>
      <c r="O147" s="118"/>
    </row>
    <row r="234" spans="8:15" ht="16.5">
      <c r="H234" s="60"/>
      <c r="I234" s="60"/>
      <c r="J234" s="60"/>
      <c r="K234" s="60"/>
      <c r="L234" s="61"/>
      <c r="M234" s="61"/>
      <c r="N234" s="62"/>
      <c r="O234" s="60"/>
    </row>
    <row r="236" spans="1:15" ht="16.5">
      <c r="A236" s="51"/>
      <c r="B236" s="60"/>
      <c r="C236" s="60"/>
      <c r="D236" s="60"/>
      <c r="E236" s="60"/>
      <c r="F236" s="47"/>
      <c r="G236" s="60"/>
      <c r="H236" s="71"/>
      <c r="I236" s="71"/>
      <c r="J236" s="71"/>
      <c r="K236" s="71"/>
      <c r="L236" s="71"/>
      <c r="M236" s="71"/>
      <c r="N236" s="71"/>
      <c r="O236" s="71"/>
    </row>
  </sheetData>
  <sheetProtection/>
  <mergeCells count="57">
    <mergeCell ref="O138:O139"/>
    <mergeCell ref="L138:N138"/>
    <mergeCell ref="A138:E138"/>
    <mergeCell ref="G138:K138"/>
    <mergeCell ref="A130:O130"/>
    <mergeCell ref="A131:O131"/>
    <mergeCell ref="A111:O111"/>
    <mergeCell ref="A115:O115"/>
    <mergeCell ref="A121:E121"/>
    <mergeCell ref="G121:K121"/>
    <mergeCell ref="L121:N121"/>
    <mergeCell ref="O121:O122"/>
    <mergeCell ref="A129:O129"/>
    <mergeCell ref="A41:O41"/>
    <mergeCell ref="A42:O42"/>
    <mergeCell ref="A5:O5"/>
    <mergeCell ref="A12:E12"/>
    <mergeCell ref="G12:K12"/>
    <mergeCell ref="L12:N12"/>
    <mergeCell ref="O12:O13"/>
    <mergeCell ref="A44:O44"/>
    <mergeCell ref="A52:E52"/>
    <mergeCell ref="G52:K52"/>
    <mergeCell ref="L52:N52"/>
    <mergeCell ref="O52:O53"/>
    <mergeCell ref="A24:O24"/>
    <mergeCell ref="A33:E33"/>
    <mergeCell ref="G33:K33"/>
    <mergeCell ref="L33:N33"/>
    <mergeCell ref="O33:O34"/>
    <mergeCell ref="A1:O1"/>
    <mergeCell ref="A2:O2"/>
    <mergeCell ref="A3:O3"/>
    <mergeCell ref="A23:O23"/>
    <mergeCell ref="A4:O4"/>
    <mergeCell ref="A22:O22"/>
    <mergeCell ref="A59:O59"/>
    <mergeCell ref="A60:O60"/>
    <mergeCell ref="A65:O65"/>
    <mergeCell ref="A70:E70"/>
    <mergeCell ref="G70:K70"/>
    <mergeCell ref="L70:N70"/>
    <mergeCell ref="O70:O71"/>
    <mergeCell ref="A79:O79"/>
    <mergeCell ref="A80:O80"/>
    <mergeCell ref="A85:E85"/>
    <mergeCell ref="G85:K85"/>
    <mergeCell ref="L85:N85"/>
    <mergeCell ref="O85:O86"/>
    <mergeCell ref="A110:O110"/>
    <mergeCell ref="A93:O93"/>
    <mergeCell ref="A94:O94"/>
    <mergeCell ref="A95:O95"/>
    <mergeCell ref="A102:E102"/>
    <mergeCell ref="G102:K102"/>
    <mergeCell ref="L102:N102"/>
    <mergeCell ref="O102:O103"/>
  </mergeCells>
  <printOptions/>
  <pageMargins left="0.75" right="0.75" top="1" bottom="1" header="0.5" footer="0.5"/>
  <pageSetup firstPageNumber="1" useFirstPageNumber="1" horizontalDpi="1200" verticalDpi="1200" orientation="landscape" paperSize="9" scale="85" r:id="rId1"/>
</worksheet>
</file>

<file path=xl/worksheets/sheet8.xml><?xml version="1.0" encoding="utf-8"?>
<worksheet xmlns="http://schemas.openxmlformats.org/spreadsheetml/2006/main" xmlns:r="http://schemas.openxmlformats.org/officeDocument/2006/relationships">
  <sheetPr>
    <tabColor indexed="39"/>
  </sheetPr>
  <dimension ref="A1:O16"/>
  <sheetViews>
    <sheetView zoomScalePageLayoutView="0" workbookViewId="0" topLeftCell="A1">
      <selection activeCell="H33" sqref="H33"/>
    </sheetView>
  </sheetViews>
  <sheetFormatPr defaultColWidth="9.140625" defaultRowHeight="15"/>
  <cols>
    <col min="2" max="2" width="12.140625" style="0" customWidth="1"/>
    <col min="6" max="6" width="18.7109375" style="0" customWidth="1"/>
    <col min="12" max="12" width="15.28125" style="0" customWidth="1"/>
  </cols>
  <sheetData>
    <row r="1" ht="15">
      <c r="A1" t="s">
        <v>160</v>
      </c>
    </row>
    <row r="3" spans="1:15" ht="18">
      <c r="A3" s="260" t="s">
        <v>409</v>
      </c>
      <c r="B3" s="260"/>
      <c r="C3" s="260"/>
      <c r="D3" s="260"/>
      <c r="E3" s="260"/>
      <c r="F3" s="260"/>
      <c r="G3" s="260"/>
      <c r="H3" s="260"/>
      <c r="I3" s="260"/>
      <c r="J3" s="260"/>
      <c r="K3" s="260"/>
      <c r="L3" s="260"/>
      <c r="M3" s="260"/>
      <c r="N3" s="260"/>
      <c r="O3" s="260"/>
    </row>
    <row r="4" spans="1:15" ht="18">
      <c r="A4" s="210"/>
      <c r="B4" s="210"/>
      <c r="C4" s="210"/>
      <c r="D4" s="210"/>
      <c r="E4" s="210"/>
      <c r="F4" s="210"/>
      <c r="G4" s="210"/>
      <c r="H4" s="210"/>
      <c r="I4" s="210"/>
      <c r="J4" s="210"/>
      <c r="K4" s="210"/>
      <c r="L4" s="210"/>
      <c r="M4" s="210"/>
      <c r="N4" s="210"/>
      <c r="O4" s="210"/>
    </row>
    <row r="5" spans="1:15" ht="18">
      <c r="A5" s="261" t="s">
        <v>389</v>
      </c>
      <c r="B5" s="261"/>
      <c r="C5" s="261"/>
      <c r="D5" s="261"/>
      <c r="E5" s="261"/>
      <c r="F5" s="261"/>
      <c r="G5" s="261"/>
      <c r="H5" s="261"/>
      <c r="I5" s="261"/>
      <c r="J5" s="261"/>
      <c r="K5" s="261"/>
      <c r="L5" s="261"/>
      <c r="M5" s="261"/>
      <c r="N5" s="261"/>
      <c r="O5" s="261"/>
    </row>
    <row r="6" spans="1:15" ht="18">
      <c r="A6" s="211"/>
      <c r="B6" s="211"/>
      <c r="C6" s="211"/>
      <c r="D6" s="211"/>
      <c r="E6" s="211"/>
      <c r="F6" s="211"/>
      <c r="G6" s="211"/>
      <c r="H6" s="211"/>
      <c r="I6" s="211"/>
      <c r="J6" s="211"/>
      <c r="K6" s="211"/>
      <c r="L6" s="211"/>
      <c r="M6" s="211"/>
      <c r="N6" s="211"/>
      <c r="O6" s="211"/>
    </row>
    <row r="7" spans="1:15" ht="15.75">
      <c r="A7" s="212" t="s">
        <v>385</v>
      </c>
      <c r="B7" s="212"/>
      <c r="C7" s="212" t="s">
        <v>386</v>
      </c>
      <c r="D7" s="212"/>
      <c r="E7" s="212"/>
      <c r="F7" s="212"/>
      <c r="G7" s="212"/>
      <c r="H7" s="213"/>
      <c r="I7" s="213"/>
      <c r="J7" s="214"/>
      <c r="K7" s="214"/>
      <c r="L7" s="214"/>
      <c r="M7" s="214"/>
      <c r="N7" s="214"/>
      <c r="O7" s="214"/>
    </row>
    <row r="8" spans="1:15" ht="15.75">
      <c r="A8" s="212" t="s">
        <v>387</v>
      </c>
      <c r="B8" s="212"/>
      <c r="C8" s="212" t="s">
        <v>388</v>
      </c>
      <c r="D8" s="212"/>
      <c r="E8" s="212"/>
      <c r="F8" s="212"/>
      <c r="G8" s="212"/>
      <c r="H8" s="213"/>
      <c r="I8" s="213"/>
      <c r="J8" s="214"/>
      <c r="K8" s="214"/>
      <c r="L8" s="214"/>
      <c r="M8" s="214"/>
      <c r="N8" s="214"/>
      <c r="O8" s="214"/>
    </row>
    <row r="9" spans="1:15" ht="16.5">
      <c r="A9" s="10" t="s">
        <v>34</v>
      </c>
      <c r="B9" s="17"/>
      <c r="C9" s="10" t="s">
        <v>73</v>
      </c>
      <c r="D9" s="10"/>
      <c r="E9" s="10"/>
      <c r="F9" s="10"/>
      <c r="G9" s="10"/>
      <c r="H9" s="17"/>
      <c r="I9" s="17"/>
      <c r="J9" s="3"/>
      <c r="K9" s="3"/>
      <c r="L9" s="4"/>
      <c r="M9" s="4"/>
      <c r="N9" s="4"/>
      <c r="O9" s="3"/>
    </row>
    <row r="10" spans="1:14" ht="16.5">
      <c r="A10" s="8" t="s">
        <v>74</v>
      </c>
      <c r="B10" s="20"/>
      <c r="C10" s="8" t="s">
        <v>36</v>
      </c>
      <c r="D10" s="20"/>
      <c r="E10" s="20"/>
      <c r="F10" s="21"/>
      <c r="G10" s="21"/>
      <c r="H10" s="21"/>
      <c r="N10" s="43"/>
    </row>
    <row r="11" spans="1:14" ht="16.5">
      <c r="A11" s="8"/>
      <c r="B11" s="20"/>
      <c r="C11" s="8"/>
      <c r="D11" s="20"/>
      <c r="E11" s="20"/>
      <c r="F11" s="21"/>
      <c r="G11" s="21"/>
      <c r="H11" s="21"/>
      <c r="N11" s="43"/>
    </row>
    <row r="12" spans="1:15" ht="26.25">
      <c r="A12" s="250" t="s">
        <v>8</v>
      </c>
      <c r="B12" s="251"/>
      <c r="C12" s="251"/>
      <c r="D12" s="251"/>
      <c r="E12" s="252"/>
      <c r="F12" s="39" t="s">
        <v>9</v>
      </c>
      <c r="G12" s="250" t="s">
        <v>10</v>
      </c>
      <c r="H12" s="251"/>
      <c r="I12" s="251"/>
      <c r="J12" s="251"/>
      <c r="K12" s="252"/>
      <c r="L12" s="250" t="s">
        <v>11</v>
      </c>
      <c r="M12" s="251"/>
      <c r="N12" s="252"/>
      <c r="O12" s="243" t="s">
        <v>26</v>
      </c>
    </row>
    <row r="13" spans="1:15" ht="64.5">
      <c r="A13" s="39" t="s">
        <v>12</v>
      </c>
      <c r="B13" s="39" t="s">
        <v>13</v>
      </c>
      <c r="C13" s="39" t="s">
        <v>14</v>
      </c>
      <c r="D13" s="39" t="s">
        <v>15</v>
      </c>
      <c r="E13" s="39" t="s">
        <v>16</v>
      </c>
      <c r="F13" s="39" t="s">
        <v>64</v>
      </c>
      <c r="G13" s="39" t="s">
        <v>17</v>
      </c>
      <c r="H13" s="40" t="s">
        <v>18</v>
      </c>
      <c r="I13" s="40" t="s">
        <v>19</v>
      </c>
      <c r="J13" s="40" t="s">
        <v>20</v>
      </c>
      <c r="K13" s="40" t="s">
        <v>21</v>
      </c>
      <c r="L13" s="41" t="s">
        <v>22</v>
      </c>
      <c r="M13" s="42" t="s">
        <v>23</v>
      </c>
      <c r="N13" s="42" t="s">
        <v>24</v>
      </c>
      <c r="O13" s="244"/>
    </row>
    <row r="14" spans="1:15" ht="16.5">
      <c r="A14" s="5">
        <v>1</v>
      </c>
      <c r="B14" s="5">
        <v>2</v>
      </c>
      <c r="C14" s="5">
        <v>3</v>
      </c>
      <c r="D14" s="5">
        <v>4</v>
      </c>
      <c r="E14" s="5">
        <v>5</v>
      </c>
      <c r="F14" s="5">
        <v>6</v>
      </c>
      <c r="G14" s="5">
        <v>7</v>
      </c>
      <c r="H14" s="5">
        <v>8</v>
      </c>
      <c r="I14" s="5">
        <v>9</v>
      </c>
      <c r="J14" s="5">
        <v>10</v>
      </c>
      <c r="K14" s="5">
        <v>11</v>
      </c>
      <c r="L14" s="5">
        <v>12</v>
      </c>
      <c r="M14" s="5">
        <v>13</v>
      </c>
      <c r="N14" s="5">
        <v>14</v>
      </c>
      <c r="O14" s="5">
        <v>15</v>
      </c>
    </row>
    <row r="15" spans="1:15" ht="69" customHeight="1">
      <c r="A15" s="68" t="s">
        <v>76</v>
      </c>
      <c r="B15" s="12" t="s">
        <v>25</v>
      </c>
      <c r="C15" s="12" t="s">
        <v>25</v>
      </c>
      <c r="D15" s="12" t="s">
        <v>25</v>
      </c>
      <c r="E15" s="12" t="s">
        <v>25</v>
      </c>
      <c r="F15" s="74" t="s">
        <v>301</v>
      </c>
      <c r="G15" s="27"/>
      <c r="H15" s="12"/>
      <c r="I15" s="12" t="s">
        <v>25</v>
      </c>
      <c r="J15" s="12"/>
      <c r="K15" s="12"/>
      <c r="L15" s="69">
        <v>189502000</v>
      </c>
      <c r="M15" s="70">
        <v>0</v>
      </c>
      <c r="N15" s="55">
        <f>M15/L15*100</f>
        <v>0</v>
      </c>
      <c r="O15" s="27"/>
    </row>
    <row r="16" spans="1:15" ht="16.5">
      <c r="A16" s="37"/>
      <c r="B16" s="37"/>
      <c r="C16" s="37"/>
      <c r="D16" s="37"/>
      <c r="E16" s="37"/>
      <c r="F16" s="37" t="s">
        <v>48</v>
      </c>
      <c r="G16" s="37"/>
      <c r="H16" s="37"/>
      <c r="I16" s="37"/>
      <c r="J16" s="37"/>
      <c r="K16" s="37"/>
      <c r="L16" s="38">
        <f>L15</f>
        <v>189502000</v>
      </c>
      <c r="M16" s="38"/>
      <c r="N16" s="45"/>
      <c r="O16" s="37"/>
    </row>
  </sheetData>
  <sheetProtection/>
  <mergeCells count="6">
    <mergeCell ref="A3:O3"/>
    <mergeCell ref="A12:E12"/>
    <mergeCell ref="G12:K12"/>
    <mergeCell ref="L12:N12"/>
    <mergeCell ref="O12:O13"/>
    <mergeCell ref="A5:O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39"/>
  </sheetPr>
  <dimension ref="A2:O25"/>
  <sheetViews>
    <sheetView zoomScalePageLayoutView="0" workbookViewId="0" topLeftCell="A4">
      <selection activeCell="F26" sqref="F26"/>
    </sheetView>
  </sheetViews>
  <sheetFormatPr defaultColWidth="9.140625" defaultRowHeight="15"/>
  <cols>
    <col min="2" max="2" width="11.00390625" style="0" customWidth="1"/>
    <col min="6" max="6" width="16.7109375" style="0" customWidth="1"/>
    <col min="12" max="12" width="14.57421875" style="0" bestFit="1" customWidth="1"/>
  </cols>
  <sheetData>
    <row r="2" spans="1:15" ht="20.25">
      <c r="A2" s="241" t="s">
        <v>299</v>
      </c>
      <c r="B2" s="241"/>
      <c r="C2" s="241"/>
      <c r="D2" s="241"/>
      <c r="E2" s="241"/>
      <c r="F2" s="241"/>
      <c r="G2" s="241"/>
      <c r="H2" s="241"/>
      <c r="I2" s="241"/>
      <c r="J2" s="241"/>
      <c r="K2" s="241"/>
      <c r="L2" s="241"/>
      <c r="M2" s="241"/>
      <c r="N2" s="241"/>
      <c r="O2" s="241"/>
    </row>
    <row r="3" spans="1:15" ht="16.5">
      <c r="A3" s="3"/>
      <c r="B3" s="3"/>
      <c r="C3" s="19"/>
      <c r="D3" s="19"/>
      <c r="E3" s="19"/>
      <c r="F3" s="28"/>
      <c r="G3" s="3"/>
      <c r="H3" s="3"/>
      <c r="I3" s="3"/>
      <c r="J3" s="3"/>
      <c r="K3" s="3"/>
      <c r="L3" s="4"/>
      <c r="M3" s="4"/>
      <c r="N3" s="4"/>
      <c r="O3" s="3"/>
    </row>
    <row r="4" spans="1:15" ht="16.5">
      <c r="A4" s="22" t="s">
        <v>68</v>
      </c>
      <c r="B4" s="22"/>
      <c r="C4" s="22" t="s">
        <v>69</v>
      </c>
      <c r="D4" s="22"/>
      <c r="E4" s="22"/>
      <c r="F4" s="22"/>
      <c r="G4" s="22"/>
      <c r="H4" s="23"/>
      <c r="I4" s="24"/>
      <c r="J4" s="24"/>
      <c r="K4" s="24"/>
      <c r="L4" s="24"/>
      <c r="M4" s="24"/>
      <c r="N4" s="24"/>
      <c r="O4" s="24"/>
    </row>
    <row r="5" spans="1:15" ht="16.5">
      <c r="A5" s="22" t="s">
        <v>28</v>
      </c>
      <c r="B5" s="22"/>
      <c r="C5" s="22" t="s">
        <v>70</v>
      </c>
      <c r="D5" s="22"/>
      <c r="E5" s="22"/>
      <c r="F5" s="22"/>
      <c r="G5" s="22"/>
      <c r="H5" s="23"/>
      <c r="I5" s="24"/>
      <c r="J5" s="24"/>
      <c r="K5" s="24"/>
      <c r="L5" s="24"/>
      <c r="M5" s="24"/>
      <c r="N5" s="24"/>
      <c r="O5" s="24"/>
    </row>
    <row r="6" spans="1:15" ht="16.5">
      <c r="A6" s="3"/>
      <c r="B6" s="3"/>
      <c r="C6" s="19"/>
      <c r="D6" s="19"/>
      <c r="E6" s="19"/>
      <c r="F6" s="28"/>
      <c r="G6" s="3"/>
      <c r="H6" s="3"/>
      <c r="I6" s="3"/>
      <c r="J6" s="3"/>
      <c r="K6" s="3"/>
      <c r="L6" s="4"/>
      <c r="M6" s="4"/>
      <c r="N6" s="4"/>
      <c r="O6" s="3"/>
    </row>
    <row r="7" spans="1:15" ht="18">
      <c r="A7" s="245" t="s">
        <v>347</v>
      </c>
      <c r="B7" s="245"/>
      <c r="C7" s="245"/>
      <c r="D7" s="245"/>
      <c r="E7" s="245"/>
      <c r="F7" s="245"/>
      <c r="G7" s="245"/>
      <c r="H7" s="245"/>
      <c r="I7" s="245"/>
      <c r="J7" s="245"/>
      <c r="K7" s="245"/>
      <c r="L7" s="245"/>
      <c r="M7" s="245"/>
      <c r="N7" s="245"/>
      <c r="O7" s="245"/>
    </row>
    <row r="8" spans="1:15" ht="16.5">
      <c r="A8" s="73"/>
      <c r="B8" s="73"/>
      <c r="C8" s="73"/>
      <c r="D8" s="73"/>
      <c r="E8" s="73"/>
      <c r="F8" s="73"/>
      <c r="G8" s="73"/>
      <c r="H8" s="73"/>
      <c r="I8" s="73"/>
      <c r="J8" s="73"/>
      <c r="K8" s="73"/>
      <c r="L8" s="73"/>
      <c r="M8" s="73"/>
      <c r="N8" s="73"/>
      <c r="O8" s="73"/>
    </row>
    <row r="9" spans="1:15" ht="16.5">
      <c r="A9" s="22" t="s">
        <v>348</v>
      </c>
      <c r="B9" s="22"/>
      <c r="C9" s="22" t="s">
        <v>349</v>
      </c>
      <c r="D9" s="22"/>
      <c r="E9" s="22"/>
      <c r="F9" s="22"/>
      <c r="G9" s="22"/>
      <c r="H9" s="23"/>
      <c r="I9" s="24"/>
      <c r="J9" s="24"/>
      <c r="K9" s="24"/>
      <c r="L9" s="24"/>
      <c r="M9" s="24"/>
      <c r="N9" s="24"/>
      <c r="O9" s="24"/>
    </row>
    <row r="10" spans="1:15" ht="16.5">
      <c r="A10" s="10" t="s">
        <v>34</v>
      </c>
      <c r="B10" s="17"/>
      <c r="C10" s="10" t="s">
        <v>73</v>
      </c>
      <c r="D10" s="10"/>
      <c r="E10" s="10"/>
      <c r="F10" s="10"/>
      <c r="G10" s="10"/>
      <c r="H10" s="17"/>
      <c r="I10" s="17"/>
      <c r="J10" s="3"/>
      <c r="K10" s="3"/>
      <c r="L10" s="4"/>
      <c r="M10" s="4"/>
      <c r="N10" s="4"/>
      <c r="O10" s="3"/>
    </row>
    <row r="11" spans="1:15" ht="16.5">
      <c r="A11" s="22" t="s">
        <v>31</v>
      </c>
      <c r="B11" s="22"/>
      <c r="C11" s="22" t="s">
        <v>32</v>
      </c>
      <c r="D11" s="22"/>
      <c r="E11" s="22"/>
      <c r="F11" s="22"/>
      <c r="G11" s="22"/>
      <c r="H11" s="23"/>
      <c r="I11" s="24"/>
      <c r="J11" s="24"/>
      <c r="K11" s="24"/>
      <c r="L11" s="24"/>
      <c r="M11" s="24"/>
      <c r="N11" s="44"/>
      <c r="O11" s="24"/>
    </row>
    <row r="12" spans="1:14" ht="16.5">
      <c r="A12" s="8" t="s">
        <v>74</v>
      </c>
      <c r="B12" s="20"/>
      <c r="C12" s="8" t="s">
        <v>36</v>
      </c>
      <c r="D12" s="20"/>
      <c r="E12" s="20"/>
      <c r="F12" s="21"/>
      <c r="G12" s="21"/>
      <c r="H12" s="21"/>
      <c r="N12" s="43"/>
    </row>
    <row r="13" spans="1:14" ht="16.5">
      <c r="A13" s="8"/>
      <c r="B13" s="20"/>
      <c r="C13" s="8"/>
      <c r="D13" s="20"/>
      <c r="E13" s="20"/>
      <c r="F13" s="21"/>
      <c r="G13" s="21"/>
      <c r="H13" s="21"/>
      <c r="N13" s="43"/>
    </row>
    <row r="14" spans="1:15" ht="26.25">
      <c r="A14" s="242" t="s">
        <v>8</v>
      </c>
      <c r="B14" s="242"/>
      <c r="C14" s="242"/>
      <c r="D14" s="242"/>
      <c r="E14" s="242"/>
      <c r="F14" s="39" t="s">
        <v>9</v>
      </c>
      <c r="G14" s="242" t="s">
        <v>10</v>
      </c>
      <c r="H14" s="242"/>
      <c r="I14" s="242"/>
      <c r="J14" s="242"/>
      <c r="K14" s="242"/>
      <c r="L14" s="242" t="s">
        <v>11</v>
      </c>
      <c r="M14" s="242"/>
      <c r="N14" s="242"/>
      <c r="O14" s="243" t="s">
        <v>26</v>
      </c>
    </row>
    <row r="15" spans="1:15" ht="64.5">
      <c r="A15" s="39" t="s">
        <v>12</v>
      </c>
      <c r="B15" s="39" t="s">
        <v>13</v>
      </c>
      <c r="C15" s="39" t="s">
        <v>14</v>
      </c>
      <c r="D15" s="39" t="s">
        <v>15</v>
      </c>
      <c r="E15" s="39" t="s">
        <v>16</v>
      </c>
      <c r="F15" s="39" t="s">
        <v>64</v>
      </c>
      <c r="G15" s="39" t="s">
        <v>17</v>
      </c>
      <c r="H15" s="40" t="s">
        <v>18</v>
      </c>
      <c r="I15" s="40" t="s">
        <v>19</v>
      </c>
      <c r="J15" s="40" t="s">
        <v>20</v>
      </c>
      <c r="K15" s="40" t="s">
        <v>21</v>
      </c>
      <c r="L15" s="41" t="s">
        <v>22</v>
      </c>
      <c r="M15" s="42" t="s">
        <v>23</v>
      </c>
      <c r="N15" s="42" t="s">
        <v>24</v>
      </c>
      <c r="O15" s="244"/>
    </row>
    <row r="16" spans="1:15" ht="16.5">
      <c r="A16" s="5">
        <v>1</v>
      </c>
      <c r="B16" s="5">
        <v>2</v>
      </c>
      <c r="C16" s="5">
        <v>3</v>
      </c>
      <c r="D16" s="5">
        <v>4</v>
      </c>
      <c r="E16" s="5">
        <v>5</v>
      </c>
      <c r="F16" s="5">
        <v>6</v>
      </c>
      <c r="G16" s="5">
        <v>7</v>
      </c>
      <c r="H16" s="5">
        <v>8</v>
      </c>
      <c r="I16" s="5">
        <v>9</v>
      </c>
      <c r="J16" s="5">
        <v>10</v>
      </c>
      <c r="K16" s="5">
        <v>11</v>
      </c>
      <c r="L16" s="5">
        <v>12</v>
      </c>
      <c r="M16" s="5">
        <v>13</v>
      </c>
      <c r="N16" s="5">
        <v>14</v>
      </c>
      <c r="O16" s="5">
        <v>15</v>
      </c>
    </row>
    <row r="17" spans="1:15" ht="90" customHeight="1">
      <c r="A17" s="68" t="s">
        <v>76</v>
      </c>
      <c r="B17" s="12" t="s">
        <v>25</v>
      </c>
      <c r="C17" s="12" t="s">
        <v>25</v>
      </c>
      <c r="D17" s="12" t="s">
        <v>25</v>
      </c>
      <c r="E17" s="12" t="s">
        <v>25</v>
      </c>
      <c r="F17" s="74" t="s">
        <v>300</v>
      </c>
      <c r="G17" s="27"/>
      <c r="H17" s="12"/>
      <c r="I17" s="12" t="s">
        <v>25</v>
      </c>
      <c r="J17" s="12"/>
      <c r="K17" s="12"/>
      <c r="L17" s="69">
        <v>849774000</v>
      </c>
      <c r="M17" s="70">
        <v>0</v>
      </c>
      <c r="N17" s="55">
        <f>M17/L17*100</f>
        <v>0</v>
      </c>
      <c r="O17" s="27"/>
    </row>
    <row r="18" spans="1:15" ht="16.5">
      <c r="A18" s="37"/>
      <c r="B18" s="37"/>
      <c r="C18" s="37"/>
      <c r="D18" s="37"/>
      <c r="E18" s="37"/>
      <c r="F18" s="37" t="s">
        <v>48</v>
      </c>
      <c r="G18" s="37"/>
      <c r="H18" s="37"/>
      <c r="I18" s="37"/>
      <c r="J18" s="37"/>
      <c r="K18" s="37"/>
      <c r="L18" s="38">
        <f>L17</f>
        <v>849774000</v>
      </c>
      <c r="M18" s="38"/>
      <c r="N18" s="45"/>
      <c r="O18" s="37"/>
    </row>
    <row r="25" ht="15">
      <c r="G25" t="s">
        <v>459</v>
      </c>
    </row>
  </sheetData>
  <sheetProtection/>
  <mergeCells count="6">
    <mergeCell ref="A2:O2"/>
    <mergeCell ref="A7:O7"/>
    <mergeCell ref="A14:E14"/>
    <mergeCell ref="G14:K14"/>
    <mergeCell ref="L14:N14"/>
    <mergeCell ref="O14:O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dc:creator>
  <cp:keywords/>
  <dc:description/>
  <cp:lastModifiedBy>MIPANGO</cp:lastModifiedBy>
  <cp:lastPrinted>2016-04-03T14:53:24Z</cp:lastPrinted>
  <dcterms:created xsi:type="dcterms:W3CDTF">2013-10-24T07:49:16Z</dcterms:created>
  <dcterms:modified xsi:type="dcterms:W3CDTF">2016-09-14T11:46:37Z</dcterms:modified>
  <cp:category/>
  <cp:version/>
  <cp:contentType/>
  <cp:contentStatus/>
</cp:coreProperties>
</file>